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lsaayman\Desktop\Question Paper 2020\replies 2022\22 April 2022\"/>
    </mc:Choice>
  </mc:AlternateContent>
  <xr:revisionPtr revIDLastSave="0" documentId="8_{20857D50-EC59-42BD-A238-2D33653FCDF0}" xr6:coauthVersionLast="47" xr6:coauthVersionMax="47" xr10:uidLastSave="{00000000-0000-0000-0000-000000000000}"/>
  <bookViews>
    <workbookView xWindow="-120" yWindow="-120" windowWidth="29040" windowHeight="15840" tabRatio="787" firstSheet="1" activeTab="1" xr2:uid="{00000000-000D-0000-FFFF-FFFF00000000}"/>
  </bookViews>
  <sheets>
    <sheet name="IRR" sheetId="1" state="hidden" r:id="rId1"/>
    <sheet name="(i)(aa) IRR EXP 2018_19" sheetId="6" r:id="rId2"/>
    <sheet name="(i)(bb) IRR EXP 2019_20" sheetId="32" r:id="rId3"/>
    <sheet name="(i)(cc) IRR EXP 2020_21" sheetId="31" r:id="rId4"/>
    <sheet name="Annexure A2" sheetId="7" state="hidden" r:id="rId5"/>
    <sheet name="Annexure A3_" sheetId="8" state="hidden" r:id="rId6"/>
    <sheet name="Annexure A4_" sheetId="24" state="hidden" r:id="rId7"/>
    <sheet name="Annexure A5_" sheetId="13" state="hidden" r:id="rId8"/>
    <sheet name="Annexure A6_" sheetId="25" state="hidden" r:id="rId9"/>
    <sheet name="Annexure A7" sheetId="15" state="hidden" r:id="rId10"/>
    <sheet name="Annexure A8_PT Annexure B" sheetId="19" state="hidden" r:id="rId11"/>
    <sheet name="Annexure A8.1" sheetId="23" state="hidden" r:id="rId12"/>
    <sheet name="F&amp;W" sheetId="4" state="hidden" r:id="rId13"/>
    <sheet name="(ii)(aa) F&amp;W EXP 2018_19_" sheetId="34" r:id="rId14"/>
    <sheet name="(ii)(bb) F&amp;W EXP 2019_20" sheetId="35" r:id="rId15"/>
    <sheet name="(ii)(cc) F&amp;W EXP 2020_21" sheetId="14" r:id="rId16"/>
    <sheet name="Sheet1" sheetId="33" state="hidden" r:id="rId17"/>
    <sheet name="Annexure B1" sheetId="10" state="hidden" r:id="rId18"/>
    <sheet name="Annexure B3_" sheetId="28" state="hidden" r:id="rId19"/>
    <sheet name="Annexure B4" sheetId="29" state="hidden" r:id="rId20"/>
    <sheet name="Annexure B5" sheetId="30" state="hidden" r:id="rId21"/>
    <sheet name="Annexure B6" sheetId="16" state="hidden" r:id="rId22"/>
    <sheet name="F&amp;W_Rec_Annexure B7" sheetId="18" state="hidden" r:id="rId23"/>
    <sheet name="Annexure C (Monthly Reports)" sheetId="12" state="hidden" r:id="rId24"/>
    <sheet name="Annexure D" sheetId="21" state="hidden" r:id="rId25"/>
    <sheet name="Annexure D1" sheetId="20" state="hidden" r:id="rId26"/>
    <sheet name="Annexure D2" sheetId="22" state="hidden" r:id="rId27"/>
  </sheets>
  <definedNames>
    <definedName name="_xlnm.Print_Area" localSheetId="1">'(i)(aa) IRR EXP 2018_19'!$A$1:$G$36</definedName>
    <definedName name="_xlnm.Print_Area" localSheetId="3">'(i)(cc) IRR EXP 2020_21'!$A$1:$G$15</definedName>
    <definedName name="_xlnm.Print_Area" localSheetId="13">'(ii)(aa) F&amp;W EXP 2018_19_'!$A$1:$H$34</definedName>
    <definedName name="_xlnm.Print_Area" localSheetId="14">'(ii)(bb) F&amp;W EXP 2019_20'!$A$2:$H$23</definedName>
    <definedName name="_xlnm.Print_Area" localSheetId="15">'(ii)(cc) F&amp;W EXP 2020_21'!$A$1:$G$11</definedName>
    <definedName name="_xlnm.Print_Area" localSheetId="4">'Annexure A2'!$B$1:$H$46</definedName>
    <definedName name="_xlnm.Print_Area" localSheetId="5">'Annexure A3_'!$A$1:$F$31</definedName>
    <definedName name="_xlnm.Print_Area" localSheetId="7">'Annexure A5_'!$A$1:$F$20</definedName>
    <definedName name="_xlnm.Print_Area" localSheetId="9">'Annexure A7'!$A$1:$G$38</definedName>
    <definedName name="_xlnm.Print_Area" localSheetId="11">'Annexure A8.1'!$A$1:$H$153</definedName>
    <definedName name="_xlnm.Print_Area" localSheetId="17">'Annexure B1'!$B$1:$G$20</definedName>
    <definedName name="_xlnm.Print_Area" localSheetId="18">'Annexure B3_'!$A$1:$H$17</definedName>
    <definedName name="_xlnm.Print_Area" localSheetId="19">'Annexure B4'!$A$1:$H$16</definedName>
    <definedName name="_xlnm.Print_Area" localSheetId="20">'Annexure B5'!$A$1:$H$16</definedName>
    <definedName name="_xlnm.Print_Area" localSheetId="21">'Annexure B6'!$A$1:$G$29</definedName>
    <definedName name="_xlnm.Print_Area" localSheetId="23">'Annexure C (Monthly Reports)'!$A$1:$E$18</definedName>
    <definedName name="_xlnm.Print_Area" localSheetId="25">'Annexure D1'!$B$1:$G$22</definedName>
    <definedName name="_xlnm.Print_Area" localSheetId="12">'F&amp;W'!$A$1:$N$95</definedName>
    <definedName name="_xlnm.Print_Area" localSheetId="22">'F&amp;W_Rec_Annexure B7'!$A$1:$M$21</definedName>
    <definedName name="_xlnm.Print_Area" localSheetId="0">IRR!$A$1:$P$200</definedName>
    <definedName name="_xlnm.Print_Titles" localSheetId="1">'(i)(aa) IRR EXP 2018_19'!$3:$3</definedName>
    <definedName name="_xlnm.Print_Titles" localSheetId="2">'(i)(bb) IRR EXP 2019_20'!$3:$3</definedName>
    <definedName name="_xlnm.Print_Titles" localSheetId="3">'(i)(cc) IRR EXP 2020_21'!$3:$3</definedName>
    <definedName name="_xlnm.Print_Titles" localSheetId="13">'(ii)(aa) F&amp;W EXP 2018_19_'!$3:$3</definedName>
    <definedName name="_xlnm.Print_Titles" localSheetId="14">'(ii)(bb) F&amp;W EXP 2019_20'!$4:$4</definedName>
    <definedName name="_xlnm.Print_Titles" localSheetId="15">'(ii)(cc) F&amp;W EXP 2020_21'!$3:$3</definedName>
    <definedName name="_xlnm.Print_Titles" localSheetId="4">'Annexure A2'!$1:$7</definedName>
    <definedName name="_xlnm.Print_Titles" localSheetId="18">'Annexure B3_'!$1:$13</definedName>
    <definedName name="_xlnm.Print_Titles" localSheetId="19">'Annexure B4'!$1:$12</definedName>
    <definedName name="_xlnm.Print_Titles" localSheetId="20">'Annexure B5'!$1:$12</definedName>
    <definedName name="_xlnm.Print_Titles" localSheetId="21">'Annexure B6'!$1:$7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34" l="1"/>
  <c r="G29" i="34" l="1"/>
  <c r="G25" i="34"/>
  <c r="G18" i="35"/>
  <c r="G23" i="35" s="1"/>
  <c r="G33" i="6"/>
  <c r="G30" i="6"/>
  <c r="G36" i="6"/>
  <c r="G34" i="6"/>
  <c r="G23" i="32"/>
  <c r="G26" i="32"/>
  <c r="G12" i="31"/>
  <c r="G32" i="34"/>
  <c r="G28" i="34"/>
  <c r="G31" i="34"/>
  <c r="G6" i="14"/>
  <c r="G19" i="35"/>
  <c r="G15" i="35"/>
  <c r="G11" i="14"/>
  <c r="G21" i="35"/>
  <c r="G20" i="32"/>
  <c r="G10" i="35" l="1"/>
  <c r="G21" i="34"/>
  <c r="G9" i="31" l="1"/>
  <c r="E123" i="23" l="1"/>
  <c r="E124" i="23"/>
  <c r="H30" i="7" l="1"/>
  <c r="H31" i="7"/>
  <c r="H32" i="7" l="1"/>
  <c r="F25" i="15"/>
  <c r="F13" i="15" l="1"/>
  <c r="F12" i="22" l="1"/>
  <c r="F8" i="22"/>
  <c r="F16" i="20"/>
  <c r="F15" i="20"/>
  <c r="F11" i="20"/>
  <c r="E113" i="23"/>
  <c r="F17" i="20"/>
  <c r="I23" i="1" l="1"/>
  <c r="C39" i="7"/>
  <c r="C40" i="7" s="1"/>
  <c r="C38" i="7"/>
  <c r="C37" i="7"/>
  <c r="D40" i="7"/>
  <c r="C36" i="7"/>
  <c r="E116" i="23" l="1"/>
  <c r="E114" i="23"/>
  <c r="E111" i="23" l="1"/>
  <c r="G97" i="23"/>
  <c r="E104" i="23" s="1"/>
  <c r="E112" i="23" s="1"/>
  <c r="F142" i="23" s="1"/>
  <c r="R25" i="19" s="1"/>
  <c r="G74" i="23"/>
  <c r="C104" i="23"/>
  <c r="C30" i="7"/>
  <c r="C29" i="7"/>
  <c r="G26" i="7"/>
  <c r="E103" i="23"/>
  <c r="C103" i="23"/>
  <c r="E17" i="8"/>
  <c r="C102" i="23"/>
  <c r="G59" i="23"/>
  <c r="C24" i="8"/>
  <c r="C100" i="23"/>
  <c r="C101" i="23"/>
  <c r="C112" i="23" l="1"/>
  <c r="E142" i="23" s="1"/>
  <c r="Q25" i="19" s="1"/>
  <c r="C106" i="23"/>
  <c r="C118" i="23" l="1"/>
  <c r="E102" i="23"/>
  <c r="F136" i="23" l="1"/>
  <c r="R19" i="19" s="1"/>
  <c r="F138" i="23"/>
  <c r="R21" i="19" s="1"/>
  <c r="E118" i="23"/>
  <c r="F123" i="23"/>
  <c r="R9" i="19" s="1"/>
  <c r="E128" i="23" l="1"/>
  <c r="Q9" i="19"/>
  <c r="F25" i="16"/>
  <c r="F10" i="30"/>
  <c r="F10" i="29"/>
  <c r="I44" i="4"/>
  <c r="F11" i="28"/>
  <c r="I168" i="1"/>
  <c r="E11" i="25"/>
  <c r="D25" i="8"/>
  <c r="C22" i="8"/>
  <c r="I140" i="1"/>
  <c r="E11" i="24"/>
  <c r="I82" i="1"/>
  <c r="I14" i="1" s="1"/>
  <c r="I175" i="1"/>
  <c r="C23" i="8" l="1"/>
  <c r="C25" i="8" s="1"/>
  <c r="E143" i="23" l="1"/>
  <c r="Q26" i="19" s="1"/>
  <c r="E141" i="23"/>
  <c r="E137" i="23"/>
  <c r="Q20" i="19" s="1"/>
  <c r="E136" i="23"/>
  <c r="F137" i="23"/>
  <c r="R20" i="19" s="1"/>
  <c r="F143" i="23"/>
  <c r="R26" i="19" s="1"/>
  <c r="F141" i="23"/>
  <c r="L54" i="23"/>
  <c r="G48" i="23"/>
  <c r="E101" i="23" s="1"/>
  <c r="G27" i="23"/>
  <c r="E100" i="23" s="1"/>
  <c r="E106" i="23" l="1"/>
  <c r="F124" i="23"/>
  <c r="F128" i="23" s="1"/>
  <c r="R24" i="19"/>
  <c r="F145" i="23"/>
  <c r="Q19" i="19"/>
  <c r="E145" i="23"/>
  <c r="Q24" i="19"/>
  <c r="Q14" i="19" l="1"/>
  <c r="Q10" i="19"/>
  <c r="R14" i="19"/>
  <c r="R10" i="19"/>
  <c r="L33" i="23"/>
  <c r="F12" i="10" l="1"/>
  <c r="F18" i="16" l="1"/>
  <c r="F11" i="16"/>
  <c r="N25" i="1"/>
  <c r="E13" i="22" l="1"/>
  <c r="E18" i="20"/>
  <c r="F13" i="22" l="1"/>
  <c r="F18" i="20"/>
  <c r="I53" i="1" l="1"/>
  <c r="F33" i="15" l="1"/>
  <c r="I54" i="4" l="1"/>
  <c r="I51" i="4"/>
  <c r="I57" i="4" l="1"/>
  <c r="L11" i="18" l="1"/>
  <c r="I7" i="18" s="1"/>
  <c r="I11" i="18" s="1"/>
  <c r="I185" i="1" l="1"/>
  <c r="I182" i="1"/>
  <c r="I188" i="1" l="1"/>
  <c r="I30" i="4" l="1"/>
  <c r="I37" i="4" s="1"/>
  <c r="I111" i="1" l="1"/>
  <c r="E11" i="13" l="1"/>
  <c r="C31" i="7" l="1"/>
  <c r="L10" i="4" l="1"/>
  <c r="L16" i="4" l="1"/>
  <c r="I8" i="4" s="1"/>
  <c r="I10" i="4" s="1"/>
  <c r="I16" i="4" s="1"/>
  <c r="N11" i="1"/>
  <c r="N20" i="1" l="1"/>
  <c r="I9" i="1" s="1"/>
  <c r="I11" i="1" s="1"/>
  <c r="I24" i="1" l="1"/>
  <c r="I25" i="1" s="1"/>
  <c r="I20" i="1"/>
</calcChain>
</file>

<file path=xl/sharedStrings.xml><?xml version="1.0" encoding="utf-8"?>
<sst xmlns="http://schemas.openxmlformats.org/spreadsheetml/2006/main" count="1875" uniqueCount="708">
  <si>
    <t>Note</t>
  </si>
  <si>
    <t>R'000</t>
  </si>
  <si>
    <t>Irregular expenditure</t>
  </si>
  <si>
    <t>Reconciliation of irregular expenditure</t>
  </si>
  <si>
    <t>Opening balance</t>
  </si>
  <si>
    <t>Prior period error</t>
  </si>
  <si>
    <t>As restated</t>
  </si>
  <si>
    <t>Add:  Irregular expenditure - relating to prior year</t>
  </si>
  <si>
    <t>Add:  Irregular expenditure - relating to current year</t>
  </si>
  <si>
    <t>Less: Current year amounts condoned</t>
  </si>
  <si>
    <t>Analysis of awaiting condonation per age classification</t>
  </si>
  <si>
    <t>Current year</t>
  </si>
  <si>
    <t>Prior years</t>
  </si>
  <si>
    <t>Total</t>
  </si>
  <si>
    <t xml:space="preserve"> </t>
  </si>
  <si>
    <t>Incident</t>
  </si>
  <si>
    <t>Disciplinary steps taken/criminal proceedings</t>
  </si>
  <si>
    <t>Details of irregular expenditure condoned</t>
  </si>
  <si>
    <t>Details of irregular expenditure recoverable (not condoned)</t>
  </si>
  <si>
    <t>Nature of prior period error</t>
  </si>
  <si>
    <t>Fruitless and wasteful expenditure</t>
  </si>
  <si>
    <t>R’000</t>
  </si>
  <si>
    <t>Reconciliation of fruitless and wasteful expenditure</t>
  </si>
  <si>
    <t>Fruitless and wasteful expenditure – relating to prior year</t>
  </si>
  <si>
    <t>Fruitless and wasteful expenditure – relating to current year</t>
  </si>
  <si>
    <t>Less:  Amounts resolved</t>
  </si>
  <si>
    <t xml:space="preserve">Incident </t>
  </si>
  <si>
    <t>Details of fruitless and wasteful expenditure under investigation (not in the main note)</t>
  </si>
  <si>
    <t>PY</t>
  </si>
  <si>
    <t>Audit Keys</t>
  </si>
  <si>
    <t>= agrees to prior year</t>
  </si>
  <si>
    <t>^</t>
  </si>
  <si>
    <t>= cast</t>
  </si>
  <si>
    <t>None</t>
  </si>
  <si>
    <t>c/c</t>
  </si>
  <si>
    <t>= cross cast</t>
  </si>
  <si>
    <t>Amounts resolved</t>
  </si>
  <si>
    <t>AFS</t>
  </si>
  <si>
    <t>IRREGULAR EXPENDITURE - ANNEXURE A</t>
  </si>
  <si>
    <t>FRUITLESS AND WASTEFUL EXPENDITURE - ANNEXURE B</t>
  </si>
  <si>
    <t>Annexure A1</t>
  </si>
  <si>
    <t>Annexure A2</t>
  </si>
  <si>
    <t>Annexure B1</t>
  </si>
  <si>
    <t>Month</t>
  </si>
  <si>
    <t>Amount</t>
  </si>
  <si>
    <t>Supplier</t>
  </si>
  <si>
    <t>Details</t>
  </si>
  <si>
    <t>IRREGULAR EXPENDITURE - ANNEXURE A2</t>
  </si>
  <si>
    <t>Annexure A3</t>
  </si>
  <si>
    <t>IRREGULAR EXPENDITURE - ANNEXURE A3</t>
  </si>
  <si>
    <t>FRUITLESS &amp; WASTEFUL EXPENDITURE - ANNEXURE B1</t>
  </si>
  <si>
    <t>Annexure</t>
  </si>
  <si>
    <t>Prior year amounts condoned</t>
  </si>
  <si>
    <t>Current year amounts condoned</t>
  </si>
  <si>
    <t>Total amounts condoned</t>
  </si>
  <si>
    <t>IFS</t>
  </si>
  <si>
    <r>
      <t xml:space="preserve">PY </t>
    </r>
    <r>
      <rPr>
        <b/>
        <sz val="10"/>
        <color theme="8" tint="-0.249977111117893"/>
        <rFont val="Calibri"/>
        <family val="2"/>
        <scheme val="minor"/>
      </rPr>
      <t>/ AFS</t>
    </r>
  </si>
  <si>
    <t>MR</t>
  </si>
  <si>
    <t>MONTHLY REPORTS - ANNEXURE C</t>
  </si>
  <si>
    <t>Annexure A4</t>
  </si>
  <si>
    <t>IRREGULAR EXPENDITURE - ANNEXURE A4</t>
  </si>
  <si>
    <t>C1</t>
  </si>
  <si>
    <t>C2</t>
  </si>
  <si>
    <t>C3</t>
  </si>
  <si>
    <t>Disciplinary steps taken / criminal proceedings</t>
  </si>
  <si>
    <t>Accounting Officer</t>
  </si>
  <si>
    <t>XL Nexus Travel</t>
  </si>
  <si>
    <t>DLK Group</t>
  </si>
  <si>
    <t>Annexure B2</t>
  </si>
  <si>
    <t>B2.1</t>
  </si>
  <si>
    <t>Irregular expenditure awaiting condonation*</t>
  </si>
  <si>
    <t>Annexure A5</t>
  </si>
  <si>
    <t>IRREGULAR EXPENDITURE - ANNEXURE A5</t>
  </si>
  <si>
    <t>Details of irregular expenditure – condoned subsequent to year end</t>
  </si>
  <si>
    <t>FRUITLESS &amp; WASTEFUL EXPENDITURE - ANNEXURE B3</t>
  </si>
  <si>
    <t>Amounts resolved subsequent to year end</t>
  </si>
  <si>
    <t>Closing balance*</t>
  </si>
  <si>
    <t>Annexure B3</t>
  </si>
  <si>
    <t>2018/19</t>
  </si>
  <si>
    <t>Payment Number</t>
  </si>
  <si>
    <t>N/A</t>
  </si>
  <si>
    <t>Disclosure as per Note:</t>
  </si>
  <si>
    <t>Rounding as per Disclosure Note</t>
  </si>
  <si>
    <t>2019/20</t>
  </si>
  <si>
    <t>= agrees to Annual Financial Statements (2018/19)</t>
  </si>
  <si>
    <t xml:space="preserve">Non-compliance with procurement prescripts - 
No prior approval to disburse an additional amount for Car Hire </t>
  </si>
  <si>
    <t>Less amounts recovered</t>
  </si>
  <si>
    <t>Less amounts written off</t>
  </si>
  <si>
    <t>Closing balance</t>
  </si>
  <si>
    <t>Fatima Ashraff Caterers CC</t>
  </si>
  <si>
    <t>LOGIS 2418868</t>
  </si>
  <si>
    <t>LOGIS 2418216</t>
  </si>
  <si>
    <t>LOGIS 2419805</t>
  </si>
  <si>
    <t>University of Cape Town</t>
  </si>
  <si>
    <t>BAS 2419262</t>
  </si>
  <si>
    <t>No prior approval - Requirements of SCM Delegation TC were not met - No CFO certification and AO approval for the official to attend the course</t>
  </si>
  <si>
    <t>LOGIS 2419487</t>
  </si>
  <si>
    <t>LOGIS 2419455</t>
  </si>
  <si>
    <t>LOGIS 2420536</t>
  </si>
  <si>
    <t>B1.1</t>
  </si>
  <si>
    <t>B1.2</t>
  </si>
  <si>
    <t>BAS 2419121</t>
  </si>
  <si>
    <t>BAS 2421798</t>
  </si>
  <si>
    <t>BAS 2421255</t>
  </si>
  <si>
    <t>H. JACOBS</t>
  </si>
  <si>
    <t>R. FAKIER</t>
  </si>
  <si>
    <t>Non-compliance with procurement prescripts - 
Prior approval for domain names not obtained</t>
  </si>
  <si>
    <t>Non-compliance with procurement prescripts - 
Prior approval to purchase IT Consumables not obtained</t>
  </si>
  <si>
    <t>= agrees to Annual Financial Statements (2019/20)</t>
  </si>
  <si>
    <t>ICAS Employee and Organisation Enhancement Services Southern Africa (Pty) Ltd</t>
  </si>
  <si>
    <t>Various LOGIS Payments</t>
  </si>
  <si>
    <t>Non-compliance with procurement prescripts - Service Provider performed uncontracted services to the Department (did not form part of the SLA)</t>
  </si>
  <si>
    <t>Relating to 2018/19</t>
  </si>
  <si>
    <r>
      <t xml:space="preserve">Non-compliance with procurement prescripts - Service Provider performed uncontracted services to the Department (did not form part of the SLA)
</t>
    </r>
    <r>
      <rPr>
        <u/>
        <sz val="11"/>
        <color theme="1"/>
        <rFont val="Calibri"/>
        <family val="2"/>
        <scheme val="minor"/>
      </rPr>
      <t>Prior Period error:</t>
    </r>
    <r>
      <rPr>
        <sz val="11"/>
        <color theme="1"/>
        <rFont val="Calibri"/>
        <family val="2"/>
        <scheme val="minor"/>
      </rPr>
      <t xml:space="preserve">
2016/2017 - R21,884.90
2017/2018 - R34,935.76
2018/2019 - R66,894.72</t>
    </r>
  </si>
  <si>
    <t>Open Text South Africa (Pty) Ltd</t>
  </si>
  <si>
    <t>LOGIS 2424016</t>
  </si>
  <si>
    <t>Non-compliance with procurement prescripts - Services rendered to the Department by the Service Provider and paid for in respect of a period that preceded the contract start date i.e.  29 November 2019</t>
  </si>
  <si>
    <t>Non compliance with procurement prescripts as no prior approval was obtained from the delegated authority (Branch Head) for the Catering Expense</t>
  </si>
  <si>
    <t>BAS 2420074</t>
  </si>
  <si>
    <t>Duplicate vetting requests requested by the Department for Personnel Suitability checks</t>
  </si>
  <si>
    <t>LOGIS 2420362</t>
  </si>
  <si>
    <t>LOGIS 2413094</t>
  </si>
  <si>
    <r>
      <t xml:space="preserve">Mr S. Miti - Car Rental damages - windshield damage to AVIS Rental Vehicle - </t>
    </r>
    <r>
      <rPr>
        <u/>
        <sz val="11"/>
        <color theme="1"/>
        <rFont val="Calibri"/>
        <family val="2"/>
        <scheme val="minor"/>
      </rPr>
      <t>valid expense</t>
    </r>
  </si>
  <si>
    <r>
      <t xml:space="preserve">Mr A. Geldenhuys - Car Rental damages - windshield damage to AVIS Rental Vehicle - </t>
    </r>
    <r>
      <rPr>
        <u/>
        <sz val="11"/>
        <color theme="1"/>
        <rFont val="Calibri"/>
        <family val="2"/>
        <scheme val="minor"/>
      </rPr>
      <t>valid expense</t>
    </r>
  </si>
  <si>
    <t>Details of irregular expenditure recoverable (not condoned) - subsequent to year end</t>
  </si>
  <si>
    <t>Casandra's Caterers</t>
  </si>
  <si>
    <t>International Polygraph Study Centre</t>
  </si>
  <si>
    <t>BAS 2426294</t>
  </si>
  <si>
    <t>No prior approval was obtained for the additional expense in respect of the follow-up investigation which was billed at R900.00 per hour [R900.00 x 3 hours] as per the Terms and Conditions of IPSC for exceeding the minimum time allocation of 2 hours per Polygraph Examination</t>
  </si>
  <si>
    <t>APPENDIX B</t>
  </si>
  <si>
    <t>Description</t>
  </si>
  <si>
    <t>Stage of completion</t>
  </si>
  <si>
    <t>No. of cases</t>
  </si>
  <si>
    <t>Alleged irregular expenditure - identified by Institution (A)</t>
  </si>
  <si>
    <t>Stage 1</t>
  </si>
  <si>
    <t>Current year occurences</t>
  </si>
  <si>
    <t>Prior year occurances</t>
  </si>
  <si>
    <t>Alleged irregular expenditure - identified by Auditors (B)</t>
  </si>
  <si>
    <t>Stage1</t>
  </si>
  <si>
    <t>Total Alleged irregular expenditure</t>
  </si>
  <si>
    <t xml:space="preserve">Total confirmed irregular expenditure </t>
  </si>
  <si>
    <t>Stage 2</t>
  </si>
  <si>
    <t>IE - no losses incurred</t>
  </si>
  <si>
    <t>Stage 3</t>
  </si>
  <si>
    <t xml:space="preserve">IE - resulted in losses </t>
  </si>
  <si>
    <t>IE - determination in-progress</t>
  </si>
  <si>
    <t xml:space="preserve">IE - recovered/referred for recovery </t>
  </si>
  <si>
    <t>Stage 5</t>
  </si>
  <si>
    <t>IE - irrecoverable and written-off</t>
  </si>
  <si>
    <t>IE - referred to PFS for further investigation</t>
  </si>
  <si>
    <t>Stage 4</t>
  </si>
  <si>
    <t>IE - referred to HRF for disciplinary process</t>
  </si>
  <si>
    <t>Stage 6</t>
  </si>
  <si>
    <t>Stage 7</t>
  </si>
  <si>
    <t>IE - not condoned and removed by AO/AA</t>
  </si>
  <si>
    <t>Notes</t>
  </si>
  <si>
    <t>"irregular expenditure" means expenditure, other than unauthorised expenditure, incurred in contravention of or that that is not in accordance with a requirement of any applicable legislation, including-</t>
  </si>
  <si>
    <t>(a) this Act; or</t>
  </si>
  <si>
    <t>(b) the State Tender Board Act, 1968 (Act No. 86 of 1968), or any regulations made in terms of that Act; or</t>
  </si>
  <si>
    <t xml:space="preserve">Stage 1 - Discovery </t>
  </si>
  <si>
    <t xml:space="preserve">Stage 2 - Assessment </t>
  </si>
  <si>
    <t>Stage 3 - Determination</t>
  </si>
  <si>
    <t xml:space="preserve">Stage 4 - Investigation </t>
  </si>
  <si>
    <t>Stage 5 - Recovery of Losses</t>
  </si>
  <si>
    <t xml:space="preserve">Stage 6 - Disciplinary </t>
  </si>
  <si>
    <t>Stage 7 - Condonement/ Removal</t>
  </si>
  <si>
    <t>No.</t>
  </si>
  <si>
    <t>Confirmed Irregular</t>
  </si>
  <si>
    <t>Under Investigation</t>
  </si>
  <si>
    <r>
      <t>•</t>
    </r>
    <r>
      <rPr>
        <sz val="7"/>
        <color rgb="FF003483"/>
        <rFont val="Times New Roman"/>
        <family val="1"/>
      </rPr>
      <t xml:space="preserve">        </t>
    </r>
    <r>
      <rPr>
        <sz val="10"/>
        <color theme="1"/>
        <rFont val="Century Gothic"/>
        <family val="2"/>
      </rPr>
      <t>Of the 4 cases:</t>
    </r>
  </si>
  <si>
    <r>
      <t>•</t>
    </r>
    <r>
      <rPr>
        <sz val="7"/>
        <color rgb="FF003483"/>
        <rFont val="Times New Roman"/>
        <family val="1"/>
      </rPr>
      <t xml:space="preserve">        </t>
    </r>
    <r>
      <rPr>
        <sz val="10"/>
        <color theme="1"/>
        <rFont val="Century Gothic"/>
        <family val="2"/>
      </rPr>
      <t xml:space="preserve">1 case amounting to R1,023.30 was transferred to receivables for recovery; </t>
    </r>
  </si>
  <si>
    <r>
      <t>•</t>
    </r>
    <r>
      <rPr>
        <sz val="7"/>
        <color rgb="FF003483"/>
        <rFont val="Times New Roman"/>
        <family val="1"/>
      </rPr>
      <t xml:space="preserve">        </t>
    </r>
    <r>
      <rPr>
        <sz val="10"/>
        <color theme="1"/>
        <rFont val="Century Gothic"/>
        <family val="2"/>
      </rPr>
      <t>1 case amounting to R1,384.13 was identified as a recoverable expense (subsequent to year end);</t>
    </r>
  </si>
  <si>
    <r>
      <t>•</t>
    </r>
    <r>
      <rPr>
        <sz val="7"/>
        <color rgb="FF003483"/>
        <rFont val="Times New Roman"/>
        <family val="1"/>
      </rPr>
      <t xml:space="preserve">         </t>
    </r>
    <r>
      <rPr>
        <sz val="10"/>
        <color theme="1"/>
        <rFont val="Century Gothic"/>
        <family val="2"/>
      </rPr>
      <t>1 case amounting to R188.26 was identified as a valid expense (subsequent to year end).</t>
    </r>
  </si>
  <si>
    <t>4.3. Irregular and fruitless and wasteful expenditure</t>
  </si>
  <si>
    <t>No. of Cases</t>
  </si>
  <si>
    <t>IRREGULAR EXPENDITURE - ANNEXURE D1</t>
  </si>
  <si>
    <t>Annual Report - Annexure D</t>
  </si>
  <si>
    <t>Irregular expenditure: (Annexure D1)</t>
  </si>
  <si>
    <t>Fruitless and wasteful expenditure: (Annexure D2)</t>
  </si>
  <si>
    <t>FRUITLESS AND WASTEFUL EXPENDITURE - ANNEXURE D2</t>
  </si>
  <si>
    <t>Current Year</t>
  </si>
  <si>
    <r>
      <t>•</t>
    </r>
    <r>
      <rPr>
        <sz val="7"/>
        <color rgb="FF003483"/>
        <rFont val="Times New Roman"/>
        <family val="1"/>
      </rPr>
      <t xml:space="preserve">        </t>
    </r>
    <r>
      <rPr>
        <sz val="10"/>
        <color theme="1"/>
        <rFont val="Century Gothic"/>
        <family val="2"/>
      </rPr>
      <t>1 case amounting to R7,192.43 was written off (subsequent to year end);</t>
    </r>
  </si>
  <si>
    <t>April 2020</t>
  </si>
  <si>
    <t>May 2020</t>
  </si>
  <si>
    <t>June 2020</t>
  </si>
  <si>
    <t>2020/21</t>
  </si>
  <si>
    <t>Relating to 2019/20</t>
  </si>
  <si>
    <r>
      <t xml:space="preserve">Non-compliance with procurement prescripts - 
No prior approval to disburse an additional amount for Car Hire - </t>
    </r>
    <r>
      <rPr>
        <u/>
        <sz val="11"/>
        <color theme="1"/>
        <rFont val="Calibri"/>
        <family val="2"/>
        <scheme val="minor"/>
      </rPr>
      <t>valid expense</t>
    </r>
  </si>
  <si>
    <r>
      <t xml:space="preserve">Non-compliance with procurement prescripts - Service Provider performed uncontracted services to the Department (did not form part of the SLA)
[R141,795.32 - </t>
    </r>
    <r>
      <rPr>
        <u/>
        <sz val="11"/>
        <color theme="1"/>
        <rFont val="Calibri"/>
        <family val="2"/>
        <scheme val="minor"/>
      </rPr>
      <t>recovered from service provider]</t>
    </r>
  </si>
  <si>
    <t>Non-compliance with procurement prescripts - Uncontracted services provided to the Department</t>
  </si>
  <si>
    <t>R.J. Thyssen</t>
  </si>
  <si>
    <t>BAS 2413217</t>
  </si>
  <si>
    <t xml:space="preserve">Non-compliance to procurement prescripts - no prior approval was obtained from the AO to procure Ostrich Pens as gifts </t>
  </si>
  <si>
    <t>Cymod</t>
  </si>
  <si>
    <t>LOGIS 2413062</t>
  </si>
  <si>
    <t>Non compliance to SCM Delegations - specifications were not approved by the delegated official in terms of SCM Delegation SD1 for the procurement of A4 PVC Folders</t>
  </si>
  <si>
    <t xml:space="preserve">XL Nexus Travel </t>
  </si>
  <si>
    <t>LOGIS 2414757</t>
  </si>
  <si>
    <t>Non compliance to AOS and SCM Delegations - no prior approval obtained by the delegated official for flight amendments and additional costs incurred</t>
  </si>
  <si>
    <t>LOGIS 2414688</t>
  </si>
  <si>
    <t>LOGIS 2416555</t>
  </si>
  <si>
    <t>DIBA Consultancy</t>
  </si>
  <si>
    <t>LOGIS 2415128</t>
  </si>
  <si>
    <t>Non compliance with procurement prescripts and SCM Delegations as no prior approval was obtained from the delegated authority (Branch Head) for the Catering Expense</t>
  </si>
  <si>
    <t>LOGIS 2415025</t>
  </si>
  <si>
    <t>Sunsquare City Bowl Cape Town</t>
  </si>
  <si>
    <t>LOGIS 2417365</t>
  </si>
  <si>
    <t>Non-compliance with procurement prescripts - 
No prior approval for halaal meals in respect of the Catering Expense</t>
  </si>
  <si>
    <t>SITA SOC</t>
  </si>
  <si>
    <t>LOGIS 2416281</t>
  </si>
  <si>
    <t>Non-compliance to standard government procedures - 
Teammate Software renewal payment made in the absence of an approved contract</t>
  </si>
  <si>
    <t>LOGIS 2414850</t>
  </si>
  <si>
    <t>LOGIS 2417146</t>
  </si>
  <si>
    <t>LOGIS 2411749</t>
  </si>
  <si>
    <t xml:space="preserve">No prior approval to disburse and additional amount for  Accommodation </t>
  </si>
  <si>
    <t>LOGIS 2416267</t>
  </si>
  <si>
    <t>LOGIS 2411651</t>
  </si>
  <si>
    <t xml:space="preserve">Non-compliance with procurement prescripts - 
No prior approval to disburse an additional amount for Shuttle Services (PAY interns training) - change in the route taken </t>
  </si>
  <si>
    <t>LOGIS 2411700</t>
  </si>
  <si>
    <t>Non-compliance with procurement prescripts - 
No prior approval to disburse an additional amount for Accommodation - The room was no longer available - next available room cost more</t>
  </si>
  <si>
    <t>Konica Minolta</t>
  </si>
  <si>
    <t>BAS 2417278</t>
  </si>
  <si>
    <t>Printing and copying services procured using an expired contract</t>
  </si>
  <si>
    <t>ESRI SA</t>
  </si>
  <si>
    <t>LOGIS 2411632</t>
  </si>
  <si>
    <t>ESRI Specialised GIS Support services procured using an expired contract</t>
  </si>
  <si>
    <t>Financial Year End</t>
  </si>
  <si>
    <t>Status</t>
  </si>
  <si>
    <t>Details of irregular expenditure – relating to prior year - 2018/19</t>
  </si>
  <si>
    <t>Details of irregular expenditure – relating to prior year - 2019/20</t>
  </si>
  <si>
    <t>Total - 2019/20</t>
  </si>
  <si>
    <t>Total - 2018/19</t>
  </si>
  <si>
    <r>
      <t xml:space="preserve">No prior approval for flight amendments - interview candidates - 
One leg of the flight journey (no prior approval) and one flight was not available - had to utilise a more expensive flight (no prior approval) - </t>
    </r>
    <r>
      <rPr>
        <u/>
        <sz val="11"/>
        <color theme="1"/>
        <rFont val="Calibri"/>
        <family val="2"/>
        <scheme val="minor"/>
      </rPr>
      <t>concluded as a valid expense in 2020/21</t>
    </r>
  </si>
  <si>
    <t>Prior year - 2019/20</t>
  </si>
  <si>
    <t>Prior year - 2018/19</t>
  </si>
  <si>
    <t>Rounding error to be corrected</t>
  </si>
  <si>
    <t xml:space="preserve">Total </t>
  </si>
  <si>
    <t>A3 &amp; A3.1</t>
  </si>
  <si>
    <t>Total Alleged Irregular Expenditure</t>
  </si>
  <si>
    <t>Total Movements in 2020/21</t>
  </si>
  <si>
    <t>Referred to PT for Condonation</t>
  </si>
  <si>
    <t>(c) any provincial legislation providing for procurement procedures in that provincial government</t>
  </si>
  <si>
    <t>C4</t>
  </si>
  <si>
    <t>C5</t>
  </si>
  <si>
    <t>C6</t>
  </si>
  <si>
    <t>July 2020</t>
  </si>
  <si>
    <t>August 2020</t>
  </si>
  <si>
    <t>September 2020</t>
  </si>
  <si>
    <r>
      <t xml:space="preserve">Non-compliance with procurement prescripts - 
Prior approval to purchase IT Consumables not obtained - </t>
    </r>
    <r>
      <rPr>
        <u/>
        <sz val="11"/>
        <color theme="1"/>
        <rFont val="Calibri"/>
        <family val="2"/>
        <scheme val="minor"/>
      </rPr>
      <t>valid expense</t>
    </r>
  </si>
  <si>
    <r>
      <t xml:space="preserve">Non-compliance with procurement prescripts - 
Prior approval for domain names not obtained - </t>
    </r>
    <r>
      <rPr>
        <u/>
        <sz val="11"/>
        <color theme="1"/>
        <rFont val="Calibri"/>
        <family val="2"/>
        <scheme val="minor"/>
      </rPr>
      <t>valid expense</t>
    </r>
  </si>
  <si>
    <r>
      <t xml:space="preserve">Non-compliance with procurement prescripts - 
No prior approval to disburse an additional amount for Air Travel - </t>
    </r>
    <r>
      <rPr>
        <u/>
        <sz val="11"/>
        <color theme="1"/>
        <rFont val="Calibri"/>
        <family val="2"/>
        <scheme val="minor"/>
      </rPr>
      <t>valid expense</t>
    </r>
  </si>
  <si>
    <t>Car Hire &amp; Air Travel - valid expense</t>
  </si>
  <si>
    <t>Less:  Prior year amounts not condoned and removed</t>
  </si>
  <si>
    <t>Less:  Current year amounts not condoned and removed</t>
  </si>
  <si>
    <t>Less:  Amounts recoverable (current and prior years)</t>
  </si>
  <si>
    <t>Less: Amounts written off</t>
  </si>
  <si>
    <t>Details of current and prior year irregular expenditure - added current year (under determination and investigation)</t>
  </si>
  <si>
    <t>Details of irregular expenditure removed (not condoned)</t>
  </si>
  <si>
    <t>Not condoned by (relevant authority)</t>
  </si>
  <si>
    <t>Condoned by (relevant authority)</t>
  </si>
  <si>
    <t>Details of irregular expenditure written off (irrecoverable)</t>
  </si>
  <si>
    <t>Details of irregular expenditure under assessment (not included in the main note)</t>
  </si>
  <si>
    <t>31.3    Details of irregular expenditure condoned</t>
  </si>
  <si>
    <t>31.4    Details of irregular expenditure recoverable (not condoned)</t>
  </si>
  <si>
    <t>31.5     Details of irregular expenditure removed (not condoned)</t>
  </si>
  <si>
    <t xml:space="preserve">Car Hire &amp; Air Travel - valid expense </t>
  </si>
  <si>
    <r>
      <t xml:space="preserve">Non-compliance with procurement prescripts - Service Provider performed uncontracted services to the Department (did not form part of the SLA)
[R141,795.32 - </t>
    </r>
    <r>
      <rPr>
        <u/>
        <sz val="11"/>
        <color theme="1"/>
        <rFont val="Calibri"/>
        <family val="2"/>
        <scheme val="minor"/>
      </rPr>
      <t>recovered from service provider in prior year - submission approved by AO on 04 June 2020]</t>
    </r>
  </si>
  <si>
    <t>31.6     Details of irregular expenditure written off (irrecoverable)</t>
  </si>
  <si>
    <t>Annexure A6</t>
  </si>
  <si>
    <t>Annexure A7</t>
  </si>
  <si>
    <t>IRREGULAR EXPENDITURE - ANNEXURE A6</t>
  </si>
  <si>
    <t>IRREGULAR EXPENDITURE - ANNEXURE A7</t>
  </si>
  <si>
    <t>Details of irregular expenditure not condoned and removed - subsequent to year end</t>
  </si>
  <si>
    <t>31.7    Details of irregular expenditure under assessment (not included in the main note)</t>
  </si>
  <si>
    <t>IRREGULAR EXPENDITURE - PROVINCIAL TREASURY APPENDIX B - ANNEXURE A8</t>
  </si>
  <si>
    <t>A8.1</t>
  </si>
  <si>
    <t>IRREGULAR EXPENDITURE - ANNEXURE A8.1</t>
  </si>
  <si>
    <t>Valid Expense in 2020/21</t>
  </si>
  <si>
    <t>Details of irregular expenditure – relating to current year - 2020/21</t>
  </si>
  <si>
    <t>Less:  Amounts recoverable</t>
  </si>
  <si>
    <t>Annexure B4</t>
  </si>
  <si>
    <t>* Subsequent to year end, xxx cases amounting to Rxxx were resolved i.e. 
xxx cases amounting to Rxxx regarded as valid expenses; 
xxx cases amounting to Rxxx to be written-off and an amount of Rxxx to be recovered from the service provider; and
xxx cases amounting to Rxxx to be recovered from the service provider.</t>
  </si>
  <si>
    <t>Details of current and prior year fruitless and wasteful expenditure - added current year (under determination and investigation)</t>
  </si>
  <si>
    <t>Details of fruitless and wasteful expenditure recoverable</t>
  </si>
  <si>
    <t>Details of fruitless and wasteful expenditure written off</t>
  </si>
  <si>
    <t>32.3 / 15.6</t>
  </si>
  <si>
    <t>32.3  Details of fruitless and wasteful expenditure recoverable</t>
  </si>
  <si>
    <t>Duplicate vetting requests requested by the Department for Personnel Suitability checks &amp; Car Hire</t>
  </si>
  <si>
    <t>32.4  Details of fruitless and wasteful expenditure written off</t>
  </si>
  <si>
    <t>FRUITLESS &amp; WASTEFUL EXPENDITURE - ANNEXURE B4</t>
  </si>
  <si>
    <t>B4.1</t>
  </si>
  <si>
    <t>Less:  Amounts written off</t>
  </si>
  <si>
    <t>Annexure B5</t>
  </si>
  <si>
    <t>FRUITLESS &amp; WASTEFUL EXPENDITURE - ANNEXURE B5</t>
  </si>
  <si>
    <t>32.6  Details of fruitless and wasteful expenditure under investigation (not in the main note)</t>
  </si>
  <si>
    <t>Annexure B6</t>
  </si>
  <si>
    <t>FRUITLESS &amp; WASTEFUL EXPENDITURE - ANNEXURE B6</t>
  </si>
  <si>
    <t>Amounts written off- subsequent to year end</t>
  </si>
  <si>
    <t>Amounts recoverable - subsequent to year end</t>
  </si>
  <si>
    <t>RECEIVABLES - FRUITLESS AND WASTEFUL EXPENDITURE - ANNEXURE B7</t>
  </si>
  <si>
    <t>Transfers from note 32 Fruitless and Wasteful expenditure</t>
  </si>
  <si>
    <t>Aephoria Partners (Pty) Ltd</t>
  </si>
  <si>
    <t>BAS 2427346</t>
  </si>
  <si>
    <t>LOGIS 2426947</t>
  </si>
  <si>
    <t>State Information Technology Agency (SITA) SOC Ltd</t>
  </si>
  <si>
    <t>Non-compliance to SCM Delegation Limited Bidding as the CFO did not approve the quotation/s received prior to the service being rendered and the training took place in the absence of a valid contract being in place</t>
  </si>
  <si>
    <t>A1.2 &amp; A8.1</t>
  </si>
  <si>
    <t xml:space="preserve">Ms Z. Ishmail - Car Rental damages - AVIS Rental Vehicle - R/Bumper damage </t>
  </si>
  <si>
    <t>Non-compliance with 
procurement prescripts (various cases)</t>
  </si>
  <si>
    <t>Software for the period 01 January 2020 – 07 April 2020 was utilised in the absence of an approved contract</t>
  </si>
  <si>
    <r>
      <t xml:space="preserve">Non-compliance with procurement prescripts - 
No prior approval to disburse an additional amount for Car Hire - </t>
    </r>
    <r>
      <rPr>
        <u/>
        <sz val="11"/>
        <color theme="1"/>
        <rFont val="Calibri"/>
        <family val="2"/>
        <scheme val="minor"/>
      </rPr>
      <t>concluded as a valid expense in 2020/21</t>
    </r>
  </si>
  <si>
    <r>
      <t xml:space="preserve">Non-compliance with procurement prescripts - 
Prior approval for domain names not obtained - </t>
    </r>
    <r>
      <rPr>
        <u/>
        <sz val="11"/>
        <color theme="1"/>
        <rFont val="Calibri"/>
        <family val="2"/>
        <scheme val="minor"/>
      </rPr>
      <t>concluded as a valid expense in 2020/21</t>
    </r>
  </si>
  <si>
    <r>
      <t xml:space="preserve">Non-compliance with procurement prescripts - 
Prior approval to purchase IT Consumables not obtained - </t>
    </r>
    <r>
      <rPr>
        <u/>
        <sz val="11"/>
        <color theme="1"/>
        <rFont val="Calibri"/>
        <family val="2"/>
        <scheme val="minor"/>
      </rPr>
      <t>concluded as a valid expense in 2020/21</t>
    </r>
  </si>
  <si>
    <t>A3 &amp; A3.1 
Valid Expense in 2020/21</t>
  </si>
  <si>
    <t>Current year - 2020/21</t>
  </si>
  <si>
    <r>
      <t xml:space="preserve">Non-compliance with procurement prescripts - Service Provider performed uncontracted services to the Department (did not form part of the SLA)
[R0.72 - </t>
    </r>
    <r>
      <rPr>
        <u/>
        <sz val="11"/>
        <color theme="1"/>
        <rFont val="Calibri"/>
        <family val="2"/>
        <scheme val="minor"/>
      </rPr>
      <t>written off]</t>
    </r>
  </si>
  <si>
    <t>A8</t>
  </si>
  <si>
    <t>Remaining Cases</t>
  </si>
  <si>
    <t>Non-compliance with procurement prescripts - Service Provider performed uncontracted services to the Department (did not form part of the SLA) - Jounal no. 5174</t>
  </si>
  <si>
    <t>Duplicate vetting requests requested by the Department for Personnel Suitability checks - written off - Journal no. 5175</t>
  </si>
  <si>
    <t>A3.1 &amp; A8.1</t>
  </si>
  <si>
    <t>A3.2 &amp; A8.1</t>
  </si>
  <si>
    <t>A3 &amp; A3.3
Valid Expense in 2020/21</t>
  </si>
  <si>
    <t>A3.3 &amp; A8.1</t>
  </si>
  <si>
    <t>A3.4 &amp; A8.1</t>
  </si>
  <si>
    <t>A3 &amp; A3.4
Valid Expense in 2020/21</t>
  </si>
  <si>
    <t>A3.5 &amp; A8.1</t>
  </si>
  <si>
    <t>A3 &amp; A3.5
Valid Expense in 2020/21</t>
  </si>
  <si>
    <t>A3 &amp; A3.6
Valid Expense in 2020/21</t>
  </si>
  <si>
    <t>A3.6 &amp; A8.1</t>
  </si>
  <si>
    <t>A5 &amp; A5.1</t>
  </si>
  <si>
    <t>A5.1 &amp; A8.1</t>
  </si>
  <si>
    <t>C7</t>
  </si>
  <si>
    <t>C8</t>
  </si>
  <si>
    <t>C9</t>
  </si>
  <si>
    <t>October 2020</t>
  </si>
  <si>
    <t>November 2020</t>
  </si>
  <si>
    <t>December 2020</t>
  </si>
  <si>
    <t>LOGIS 2429671</t>
  </si>
  <si>
    <t>Specifications referred to specific brands without indicating a word "similar" or "equivalent"</t>
  </si>
  <si>
    <t>Park Avenue Stationers (Cape) CC</t>
  </si>
  <si>
    <t>Prior year occurences</t>
  </si>
  <si>
    <t>Ms A. Gopolall</t>
  </si>
  <si>
    <t>Arbitration Award - Ms A. Gopalall - candidate erroneously appointed</t>
  </si>
  <si>
    <t xml:space="preserve">Disciplinary steps were taken against Ms F. Tokwe </t>
  </si>
  <si>
    <t>B3.2</t>
  </si>
  <si>
    <t xml:space="preserve">A3 &amp; A3.1 </t>
  </si>
  <si>
    <t>ANNUAL FINANCIAL STATEMENTS (AFS): 01 APRIL 2020 - 31 MARCH 2021</t>
  </si>
  <si>
    <t>January 2021</t>
  </si>
  <si>
    <t>February 2021</t>
  </si>
  <si>
    <t>March 2021</t>
  </si>
  <si>
    <t>C10; C10.1; C10.2</t>
  </si>
  <si>
    <t>C11; C11.1; C11.2; C11.3; C11.4; C11.5; C11.6; C11.7; C11.8; C11.9</t>
  </si>
  <si>
    <t>C12; C12.1; C12.2; C12.3; C12.4; C12.5; C12.6; C12.7; C12.8</t>
  </si>
  <si>
    <r>
      <t xml:space="preserve">= agrees to Monthly Report (March 2021) - </t>
    </r>
    <r>
      <rPr>
        <b/>
        <sz val="10"/>
        <color rgb="FFFF0000"/>
        <rFont val="Calibri"/>
        <family val="2"/>
        <scheme val="minor"/>
      </rPr>
      <t>Annexure C12</t>
    </r>
  </si>
  <si>
    <t>= agrees to Annual Financial Statements (2020/21)</t>
  </si>
  <si>
    <r>
      <t xml:space="preserve">MR / </t>
    </r>
    <r>
      <rPr>
        <b/>
        <sz val="10"/>
        <color theme="3"/>
        <rFont val="Calibri"/>
        <family val="2"/>
        <scheme val="minor"/>
      </rPr>
      <t>AFS</t>
    </r>
  </si>
  <si>
    <r>
      <rPr>
        <b/>
        <sz val="10"/>
        <color theme="3"/>
        <rFont val="Calibri"/>
        <family val="2"/>
        <scheme val="minor"/>
      </rPr>
      <t>AFS</t>
    </r>
    <r>
      <rPr>
        <b/>
        <sz val="10"/>
        <color theme="7" tint="-0.249977111117893"/>
        <rFont val="Calibri"/>
        <family val="2"/>
        <scheme val="minor"/>
      </rPr>
      <t xml:space="preserve"> </t>
    </r>
    <r>
      <rPr>
        <b/>
        <sz val="10"/>
        <color theme="9" tint="-0.249977111117893"/>
        <rFont val="Calibri"/>
        <family val="2"/>
        <scheme val="minor"/>
      </rPr>
      <t>/ MR</t>
    </r>
  </si>
  <si>
    <t>Non-compliance with procurement prescripts - 
No prior approval to disburse an additional amount for Car Hire</t>
  </si>
  <si>
    <t>A1 &amp; A1.3
Referred to PT for Condonation</t>
  </si>
  <si>
    <t>IE - referred for condonation</t>
  </si>
  <si>
    <t>IE - condoned</t>
  </si>
  <si>
    <t>Less Movements in 2020/21 - valid expenses</t>
  </si>
  <si>
    <t>Movements in 2020/21 - valid expenses</t>
  </si>
  <si>
    <t xml:space="preserve">Amounts Condoned by PT in 2020/21 </t>
  </si>
  <si>
    <t>Less Amounts Condoned by PT in 2020/21</t>
  </si>
  <si>
    <t xml:space="preserve">Total Amounts Condoned by PT in 2020/21 </t>
  </si>
  <si>
    <t>BAS 2427336
BAS 2427512</t>
  </si>
  <si>
    <t>Liquid Telecommunications South Africa (Pty) Ltd</t>
  </si>
  <si>
    <t>Additional expenditure in respect of the extra / top-up data was incurred without the prior approval of the Director-General</t>
  </si>
  <si>
    <t>A3 &amp; A3.7
Valid Expense in 2020/21</t>
  </si>
  <si>
    <r>
      <t xml:space="preserve">No prior approval was obtained for the additional expense in respect of the follow-up investigation which was billed at R900.00 per hour [R900.00 x 3 hours] as per the Terms and Conditions of IPSC for exceeding the minimum time allocation of 2 hours per Polygraph Examination - </t>
    </r>
    <r>
      <rPr>
        <u/>
        <sz val="11"/>
        <color theme="1"/>
        <rFont val="Calibri"/>
        <family val="2"/>
        <scheme val="minor"/>
      </rPr>
      <t>valid expense</t>
    </r>
  </si>
  <si>
    <t>IT Consumables, Domain Names &amp; Polygraphy Examinations - valid expense</t>
  </si>
  <si>
    <t>A2
Condoned by PT</t>
  </si>
  <si>
    <t>A1 &amp; A1.2 
A2
Condoned by PT</t>
  </si>
  <si>
    <t>Referred to PT for Condonation
Returned as not condoned on 25 February 2021 - awaiting clarity / reasons from PT in respect thereof - A8.2</t>
  </si>
  <si>
    <t>A2 &amp; A2.1
Condoned by PT</t>
  </si>
  <si>
    <t>A2 &amp; A2.11
Condoned by PT</t>
  </si>
  <si>
    <t>A2 &amp; A2.3
Condoned by PT</t>
  </si>
  <si>
    <t>A2 &amp; A2.5
Condoned by PT</t>
  </si>
  <si>
    <t>A2 &amp; A2.4
Condoned by PT</t>
  </si>
  <si>
    <t>A2 &amp; A2.9
Condoned by PT</t>
  </si>
  <si>
    <t>A2; A2.6 &amp; A2.6.1
Condoned by PT</t>
  </si>
  <si>
    <t>A2 &amp; A2.7
Condoned by PT</t>
  </si>
  <si>
    <t>A2 &amp; A2.10
Condoned by PT</t>
  </si>
  <si>
    <t>A2; A2.12; A2.12.1 &amp; A2.12.2
Condoned by PT</t>
  </si>
  <si>
    <t>A2 &amp; A2.8
Condoned by PT</t>
  </si>
  <si>
    <t>A2 &amp; A2.2
Condoned by PT</t>
  </si>
  <si>
    <t>A2 &amp; A2.13
Condoned by PT</t>
  </si>
  <si>
    <t>A2 &amp; A2.14
Condoned by PT</t>
  </si>
  <si>
    <t>A2; A2.15 &amp; A2.15.1
Condoned by PT</t>
  </si>
  <si>
    <t>A2; A2.16 &amp; A2.16.1
Condoned by PT</t>
  </si>
  <si>
    <t>A1; A1.2; A2 &amp; A2.17
Condoned by PT</t>
  </si>
  <si>
    <t>Non-compliance with procurement prescripts and SCM Delegations as no prior approval was obtained from the delegated authority (Branch Head) for the Catering Expense</t>
  </si>
  <si>
    <t>Non-compliance to AOS and SCM Delegations - no prior approval obtained by the delegated official for flight amendments and additional costs incurred</t>
  </si>
  <si>
    <t>Non-compliance with procurement prescripts as no prior approval was obtained from the delegated authority (Branch Head) for the Catering Expense</t>
  </si>
  <si>
    <t>Non-compliance with procurement prescripts and SCM Delegations as no prior approval was obtained from the delegated authority (Chief Director) for flight ticket amendments from Economy Class to Business Class</t>
  </si>
  <si>
    <t>Specialised GIS Support services and Printing and copying services procured using an expired contract</t>
  </si>
  <si>
    <t>Non-compliance to procurement prescripts - no prior approval for additional costs for Car Hire, Shuttle Services &amp; Air Travel</t>
  </si>
  <si>
    <t>Non-compliance to procurement prescripts - no prior approval from the delegated authority for Catering Expenses</t>
  </si>
  <si>
    <t>Non-compliance to standard government procedures - Software utilised in the absence on an approved contract</t>
  </si>
  <si>
    <t>Provincial Treasury</t>
  </si>
  <si>
    <t>Less: Prior year amounts condoned</t>
  </si>
  <si>
    <t>Non-compliance to standard government procedures - Software utilised in the absence on an approved contract [Prior Year Amount R807,167.92 = Current Year Amount = R136,982.58</t>
  </si>
  <si>
    <t>B3.1 &amp; B3.1.1</t>
  </si>
  <si>
    <t>ANNUAL REPORT - 01 APRIL 2020 - 31 MARCH 2021</t>
  </si>
  <si>
    <t>Condoned by PT</t>
  </si>
  <si>
    <r>
      <t>•</t>
    </r>
    <r>
      <rPr>
        <sz val="7"/>
        <color rgb="FF003483"/>
        <rFont val="Times New Roman"/>
        <family val="1"/>
      </rPr>
      <t xml:space="preserve">        </t>
    </r>
    <r>
      <rPr>
        <sz val="10"/>
        <color theme="1"/>
        <rFont val="Century Gothic"/>
        <family val="2"/>
      </rPr>
      <t>4 cases of irregular expenditure were identified during the year.</t>
    </r>
  </si>
  <si>
    <r>
      <t>•</t>
    </r>
    <r>
      <rPr>
        <sz val="7"/>
        <color rgb="FF003483"/>
        <rFont val="Times New Roman"/>
        <family val="1"/>
      </rPr>
      <t xml:space="preserve">        </t>
    </r>
    <r>
      <rPr>
        <sz val="10"/>
        <color theme="1"/>
        <rFont val="Century Gothic"/>
        <family val="2"/>
      </rPr>
      <t>2 cases amounting to R398,700.23 are still under investigation;</t>
    </r>
  </si>
  <si>
    <r>
      <t>•</t>
    </r>
    <r>
      <rPr>
        <sz val="7"/>
        <color rgb="FF003483"/>
        <rFont val="Times New Roman"/>
        <family val="1"/>
      </rPr>
      <t xml:space="preserve">        </t>
    </r>
    <r>
      <rPr>
        <sz val="10"/>
        <color theme="1"/>
        <rFont val="Century Gothic"/>
        <family val="2"/>
      </rPr>
      <t>1 case amounting to R136,982.58 was condoned by PT; and</t>
    </r>
  </si>
  <si>
    <t>Relates to the Prior Year</t>
  </si>
  <si>
    <r>
      <t>•</t>
    </r>
    <r>
      <rPr>
        <sz val="7"/>
        <color rgb="FF003483"/>
        <rFont val="Times New Roman"/>
        <family val="1"/>
      </rPr>
      <t xml:space="preserve">        </t>
    </r>
    <r>
      <rPr>
        <sz val="10"/>
        <color theme="1"/>
        <rFont val="Century Gothic"/>
        <family val="2"/>
      </rPr>
      <t>1 case of fruitless and wasteful expenditure was identified in relation to the 2019/20 financial year.</t>
    </r>
  </si>
  <si>
    <t xml:space="preserve">1 case of fruitless and wasteful expenditure was identified in relation to the 2019/20 financial year </t>
  </si>
  <si>
    <t>A3.7; A3.7.1 &amp; A8.1</t>
  </si>
  <si>
    <t>A3; A3.7; &amp; A3.7.1
Valid Expense in 2020/21</t>
  </si>
  <si>
    <t>* Subsequent to year end three cases amounting to R960,680.45 was condoned by Provincial Treasury, and four cases amounting to R25,672.99 was not condoned by Provincial Treasury and therefore removed.</t>
  </si>
  <si>
    <t>A7.1; A7.3</t>
  </si>
  <si>
    <t>A7.1; A7.2; &amp; A7.2.1</t>
  </si>
  <si>
    <t>A7.1; A7.4; A7.4.1; &amp; A7.4.2</t>
  </si>
  <si>
    <t>A7.5; A7.6; &amp; A7.6.1</t>
  </si>
  <si>
    <t>CYMOD</t>
  </si>
  <si>
    <t>BAS 2422275</t>
  </si>
  <si>
    <t>A7.5; A7.7; A7.7.1; A7.7.2; A7.7.3; A7.7.4; &amp; A7.7.5</t>
  </si>
  <si>
    <t>Non compliance with procurement prescripts and SCM Delegations as no prior approval was obtained from the delegated authority (Chief Director) for flight ticket amendments from Economy Class to Business Class</t>
  </si>
  <si>
    <t>A7.5; A7.8; A7.8.1 &amp; A7.8.2</t>
  </si>
  <si>
    <t>A7.5; A7.9; A7.9.1; A7.9.2 &amp; A7.9.3</t>
  </si>
  <si>
    <t>A1.1; A1.1.1; A1.1.2; A1.1.3; A1.1.4 &amp; A8.1</t>
  </si>
  <si>
    <t>A1.4; A1.4.1; A1.4.2 &amp; A8.1</t>
  </si>
  <si>
    <r>
      <t>•</t>
    </r>
    <r>
      <rPr>
        <sz val="7"/>
        <color rgb="FF003483"/>
        <rFont val="Times New Roman"/>
        <family val="1"/>
      </rPr>
      <t xml:space="preserve">        </t>
    </r>
    <r>
      <rPr>
        <sz val="10"/>
        <color theme="1"/>
        <rFont val="Century Gothic"/>
        <family val="2"/>
      </rPr>
      <t>1 case amounting to R1,632.82 was condoned by PT (subsequent to year end).</t>
    </r>
  </si>
  <si>
    <t>Condoned by PT subsequent to year end</t>
  </si>
  <si>
    <t>A1.3; A8.1 &amp; A7</t>
  </si>
  <si>
    <t>Disciplinary Action</t>
  </si>
  <si>
    <t>Disciplinary Action and Control Improvements</t>
  </si>
  <si>
    <r>
      <rPr>
        <u/>
        <sz val="11"/>
        <color theme="1"/>
        <rFont val="Calibri"/>
        <family val="2"/>
        <scheme val="minor"/>
      </rPr>
      <t>Remedial Action taken:</t>
    </r>
    <r>
      <rPr>
        <sz val="11"/>
        <color theme="1"/>
        <rFont val="Calibri"/>
        <family val="2"/>
        <scheme val="minor"/>
      </rPr>
      <t xml:space="preserve">
A budget has been introduced on the face of the Internal Requisition which covers variable costs such as E-toll fees, petrol fees, refueling fees, etc. in order to prevent re-occurrence of the irregular expense.
</t>
    </r>
    <r>
      <rPr>
        <u/>
        <sz val="11"/>
        <color theme="1"/>
        <rFont val="Calibri"/>
        <family val="2"/>
        <scheme val="minor"/>
      </rPr>
      <t xml:space="preserve">Disciplinary action taken / considered against the responsible employee/s: </t>
    </r>
    <r>
      <rPr>
        <sz val="11"/>
        <color theme="1"/>
        <rFont val="Calibri"/>
        <family val="2"/>
        <scheme val="minor"/>
      </rPr>
      <t xml:space="preserve">
Disciplinary action against the responsible official has been considered by the Accounting Officer, however, not supported as there was no malicious intent on the part of the officials involved.</t>
    </r>
  </si>
  <si>
    <r>
      <rPr>
        <u/>
        <sz val="11"/>
        <color theme="1"/>
        <rFont val="Calibri"/>
        <family val="2"/>
        <scheme val="minor"/>
      </rPr>
      <t>Remedial Action taken:</t>
    </r>
    <r>
      <rPr>
        <sz val="11"/>
        <color theme="1"/>
        <rFont val="Calibri"/>
        <family val="2"/>
        <scheme val="minor"/>
      </rPr>
      <t xml:space="preserve">
The current SCM delegations are in the process of being revised and care has been taken to ensure that all financial circulars and cost containment measures are aligned thereto.
</t>
    </r>
    <r>
      <rPr>
        <u/>
        <sz val="11"/>
        <color theme="1"/>
        <rFont val="Calibri"/>
        <family val="2"/>
        <scheme val="minor"/>
      </rPr>
      <t xml:space="preserve">Disciplinary action taken / considered against the responsible employee/s: </t>
    </r>
    <r>
      <rPr>
        <sz val="11"/>
        <color theme="1"/>
        <rFont val="Calibri"/>
        <family val="2"/>
        <scheme val="minor"/>
      </rPr>
      <t xml:space="preserve">
Disciplinary action against the responsible official has been considered by the Deputy Director-General: Corporate Assurance, however, not recommended as the responsible official was newly appointed at the time and has since not acted in error again.</t>
    </r>
  </si>
  <si>
    <r>
      <rPr>
        <u/>
        <sz val="11"/>
        <color theme="1"/>
        <rFont val="Calibri"/>
        <family val="2"/>
        <scheme val="minor"/>
      </rPr>
      <t>Remedial Action taken:</t>
    </r>
    <r>
      <rPr>
        <sz val="11"/>
        <color theme="1"/>
        <rFont val="Calibri"/>
        <family val="2"/>
        <scheme val="minor"/>
      </rPr>
      <t xml:space="preserve">
The current SCM delegations are in the process of being revised and care has been taken to ensure that all financial circulars and cost containment measures are aligned thereto.
</t>
    </r>
    <r>
      <rPr>
        <u/>
        <sz val="11"/>
        <color theme="1"/>
        <rFont val="Calibri"/>
        <family val="2"/>
        <scheme val="minor"/>
      </rPr>
      <t xml:space="preserve">Disciplinary action taken / considered against the responsible employee/s: </t>
    </r>
    <r>
      <rPr>
        <sz val="11"/>
        <color theme="1"/>
        <rFont val="Calibri"/>
        <family val="2"/>
        <scheme val="minor"/>
      </rPr>
      <t xml:space="preserve">
Disciplinary action against the responsible official has been considered by the Deputy Director-General: People Management, however, not recommended as the responsible official admitted to the oversight and controls to prevent such errors from reoccurring, have been put in place. Furthermore, a meeting was held with the responsible official and her supervisor regarding the seriousness of the matter and the importance of ensuring that the said official checks financial circulars that have been issued.</t>
    </r>
  </si>
  <si>
    <r>
      <rPr>
        <u/>
        <sz val="11"/>
        <color theme="1"/>
        <rFont val="Calibri"/>
        <family val="2"/>
        <scheme val="minor"/>
      </rPr>
      <t>Remedial Action taken:</t>
    </r>
    <r>
      <rPr>
        <sz val="11"/>
        <color theme="1"/>
        <rFont val="Calibri"/>
        <family val="2"/>
        <scheme val="minor"/>
      </rPr>
      <t xml:space="preserve">
The SITA transaction will be planned better, followed up, and duly escalated in the future in order to prevent reoccurrence of the irregular expense.
</t>
    </r>
    <r>
      <rPr>
        <u/>
        <sz val="11"/>
        <color theme="1"/>
        <rFont val="Calibri"/>
        <family val="2"/>
        <scheme val="minor"/>
      </rPr>
      <t>Disciplinary action taken / considered against the responsible employee/s:</t>
    </r>
    <r>
      <rPr>
        <sz val="11"/>
        <color theme="1"/>
        <rFont val="Calibri"/>
        <family val="2"/>
        <scheme val="minor"/>
      </rPr>
      <t xml:space="preserve">
An informal progressive disciplinary discussion was held with the responsible official/s. Additional evidence was provided to the Deputy Director-General: Corporate Assurance during this discussion and although more urgency could have been displayed during the process it was concluded that the delays were not deliberate.</t>
    </r>
  </si>
  <si>
    <r>
      <rPr>
        <u/>
        <sz val="11"/>
        <color theme="1"/>
        <rFont val="Calibri"/>
        <family val="2"/>
        <scheme val="minor"/>
      </rPr>
      <t>Remedial Action taken:</t>
    </r>
    <r>
      <rPr>
        <sz val="11"/>
        <color theme="1"/>
        <rFont val="Calibri"/>
        <family val="2"/>
        <scheme val="minor"/>
      </rPr>
      <t xml:space="preserve">
A notice was sent to all SMS members to comply at all times.
</t>
    </r>
    <r>
      <rPr>
        <u/>
        <sz val="11"/>
        <color theme="1"/>
        <rFont val="Calibri"/>
        <family val="2"/>
        <scheme val="minor"/>
      </rPr>
      <t>Disciplinary action taken / considered against the responsible employee/s:</t>
    </r>
    <r>
      <rPr>
        <sz val="11"/>
        <color theme="1"/>
        <rFont val="Calibri"/>
        <family val="2"/>
        <scheme val="minor"/>
      </rPr>
      <t xml:space="preserve">
A progressive disciplinary meeting was held with both officials, where the irregular expense was discussed. Both officials acknowledged the administrative oversight and the Deputy Director-General: Centre for e-Innovation was informed that it was a once-off occurrence and a similar oversight has not occurred since then. The Deputy Director-General: Centre for e-Innovation cautioned both officials to ensure that this or similar administrative oversights do not reoccur.</t>
    </r>
  </si>
  <si>
    <r>
      <rPr>
        <u/>
        <sz val="11"/>
        <color theme="1"/>
        <rFont val="Calibri"/>
        <family val="2"/>
        <scheme val="minor"/>
      </rPr>
      <t>Remedial Action and Disciplinary action taken / considered against the responsible employee/s:</t>
    </r>
    <r>
      <rPr>
        <sz val="11"/>
        <color theme="1"/>
        <rFont val="Calibri"/>
        <family val="2"/>
        <scheme val="minor"/>
      </rPr>
      <t xml:space="preserve">
The Accounting Officer (AO) had a meeting with the relevant officials on 15 February 2021. The AO expressed his concerns and counselled the officials on the correct processes to be followed in future and urged the officials to participate in the SCM training courses available to them. The AO concluded further that the state had suffered no financial loss in this regard.</t>
    </r>
  </si>
  <si>
    <r>
      <rPr>
        <u/>
        <sz val="11"/>
        <color theme="1"/>
        <rFont val="Calibri"/>
        <family val="2"/>
        <scheme val="minor"/>
      </rPr>
      <t>Remedial Action taken:</t>
    </r>
    <r>
      <rPr>
        <sz val="11"/>
        <color theme="1"/>
        <rFont val="Calibri"/>
        <family val="2"/>
        <scheme val="minor"/>
      </rPr>
      <t xml:space="preserve">
The Legal Services component has introduced their own internal checklist, which lists points of concern to be checked by the compiler and the checker. An arrangement was also made with SCM that documentation i.e. specifications, quotations, etc. are forwarded to SCM for scrutiny throughout the procurement process. Legal Services also suggested to SCM that a supplier database be set up where quotations could be requested from suppliers on the database, and rotated on a quarterly basis. The component also requested that regular information sessions be scheduled to raise awareness amongst relevant staff around the possible ‘pitfalls’ that could occur in the procurement process and how to prevent or avoid them.
</t>
    </r>
    <r>
      <rPr>
        <u/>
        <sz val="11"/>
        <color theme="1"/>
        <rFont val="Calibri"/>
        <family val="2"/>
        <scheme val="minor"/>
      </rPr>
      <t>Disciplinary action taken / considered against the responsible employee/s:</t>
    </r>
    <r>
      <rPr>
        <sz val="11"/>
        <color theme="1"/>
        <rFont val="Calibri"/>
        <family val="2"/>
        <scheme val="minor"/>
      </rPr>
      <t xml:space="preserve">
The AO discussed the irregular expense with the Deputy Director-General: Legal Services who took full responsibility for the oversight and indicated that once he became aware of the issue he immediately instructed his staff to never deviate from SCM processes again. The AO further deemed the matter on progressive discipline as settled and saw no need for any further steps, given the amount involved and the reasons provided by the officials.</t>
    </r>
  </si>
  <si>
    <t>Disciplinary Action and Remedial Acction</t>
  </si>
  <si>
    <t>2 cases</t>
  </si>
  <si>
    <r>
      <rPr>
        <u/>
        <sz val="11"/>
        <color theme="1"/>
        <rFont val="Calibri"/>
        <family val="2"/>
        <scheme val="minor"/>
      </rPr>
      <t>Remedial Action taken:</t>
    </r>
    <r>
      <rPr>
        <sz val="11"/>
        <color theme="1"/>
        <rFont val="Calibri"/>
        <family val="2"/>
        <scheme val="minor"/>
      </rPr>
      <t xml:space="preserve">
This was an anomalous occurrence as Section 4.10 in the submission indicates that “The reason for the additional halaal meals is due to initial invitees not being able to attend, sending delegates last minute requiring halaal catering and prior approval was then not sourced.”
As additional catering was required on the day of the event, in future prior approval in respect of any amendments to the approved order will be obtained from the responsible official / delegated authority on the day of the event via other mechanisms such as email, SMS or WhatsApp.
</t>
    </r>
    <r>
      <rPr>
        <u/>
        <sz val="11"/>
        <color theme="1"/>
        <rFont val="Calibri"/>
        <family val="2"/>
        <scheme val="minor"/>
      </rPr>
      <t xml:space="preserve">
Disciplinary action taken / considered against the responsible employee/s: </t>
    </r>
    <r>
      <rPr>
        <sz val="11"/>
        <color theme="1"/>
        <rFont val="Calibri"/>
        <family val="2"/>
        <scheme val="minor"/>
      </rPr>
      <t xml:space="preserve">
The official (Ms S. Arumugam) was correctively counselled.</t>
    </r>
  </si>
  <si>
    <r>
      <rPr>
        <u/>
        <sz val="11"/>
        <color theme="1"/>
        <rFont val="Calibri"/>
        <family val="2"/>
        <scheme val="minor"/>
      </rPr>
      <t>Remedial Action taken:</t>
    </r>
    <r>
      <rPr>
        <sz val="11"/>
        <color theme="1"/>
        <rFont val="Calibri"/>
        <family val="2"/>
        <scheme val="minor"/>
      </rPr>
      <t xml:space="preserve">
Subsequently, Sub-directorate: Acquisitions and Contract Management manages the photocopier contracts in conjunction with the line functionaries in order to prevent reoccurrence of the irregular expense.
</t>
    </r>
    <r>
      <rPr>
        <u/>
        <sz val="11"/>
        <color theme="1"/>
        <rFont val="Calibri"/>
        <family val="2"/>
        <scheme val="minor"/>
      </rPr>
      <t xml:space="preserve">
Disciplinary action taken / considered against the responsible employee/s: </t>
    </r>
    <r>
      <rPr>
        <sz val="11"/>
        <color theme="1"/>
        <rFont val="Calibri"/>
        <family val="2"/>
        <scheme val="minor"/>
      </rPr>
      <t xml:space="preserve">
Disciplinary action against the responsible official has been considered by the Accounting Officer, however, not supported as there was no malicious intent on the part of the officials involved.</t>
    </r>
  </si>
  <si>
    <r>
      <t xml:space="preserve">
</t>
    </r>
    <r>
      <rPr>
        <u/>
        <sz val="11"/>
        <color theme="1"/>
        <rFont val="Calibri"/>
        <family val="2"/>
        <scheme val="minor"/>
      </rPr>
      <t>Remedial Action taken:</t>
    </r>
    <r>
      <rPr>
        <sz val="11"/>
        <color theme="1"/>
        <rFont val="Calibri"/>
        <family val="2"/>
        <scheme val="minor"/>
      </rPr>
      <t xml:space="preserve">
A budget has been introduced on the face of the Internal Requisition which covers variable costs such as E-toll fees, petrol fees, refueling fees, etc. in order to prevent
re-occurrence of the irregular expense.
</t>
    </r>
    <r>
      <rPr>
        <u/>
        <sz val="11"/>
        <color theme="1"/>
        <rFont val="Calibri"/>
        <family val="2"/>
        <scheme val="minor"/>
      </rPr>
      <t xml:space="preserve">Disciplinary action taken / considered against the responsible employee/s: </t>
    </r>
    <r>
      <rPr>
        <sz val="11"/>
        <color theme="1"/>
        <rFont val="Calibri"/>
        <family val="2"/>
        <scheme val="minor"/>
      </rPr>
      <t xml:space="preserve">
Disciplinary action against the responsible official has been considered by the Accounting Officer, however, not supported as there was no malicious intent on the part of the officials involved.</t>
    </r>
  </si>
  <si>
    <r>
      <rPr>
        <u/>
        <sz val="11"/>
        <color theme="1"/>
        <rFont val="Calibri"/>
        <family val="2"/>
        <scheme val="minor"/>
      </rPr>
      <t>Remedial Action taken:</t>
    </r>
    <r>
      <rPr>
        <sz val="11"/>
        <color theme="1"/>
        <rFont val="Calibri"/>
        <family val="2"/>
        <scheme val="minor"/>
      </rPr>
      <t xml:space="preserve">
The official procurement template for purchases was updated to include a SCM (Acquisitions and Contract Management) pre-check for Branch: Head approval in respect of the procurement of Catering before the Order is processed.
</t>
    </r>
    <r>
      <rPr>
        <u/>
        <sz val="11"/>
        <color theme="1"/>
        <rFont val="Calibri"/>
        <family val="2"/>
        <scheme val="minor"/>
      </rPr>
      <t xml:space="preserve">Disciplinary action taken / considered against the responsible employee/s: </t>
    </r>
    <r>
      <rPr>
        <sz val="11"/>
        <color theme="1"/>
        <rFont val="Calibri"/>
        <family val="2"/>
        <scheme val="minor"/>
      </rPr>
      <t xml:space="preserve">
Disciplinary action against the responsible official has been considered by the Accounting Officer, however, not supported as there was no malicious intent on the part of the officials involved.</t>
    </r>
  </si>
  <si>
    <r>
      <rPr>
        <u/>
        <sz val="11"/>
        <color theme="1"/>
        <rFont val="Calibri"/>
        <family val="2"/>
        <scheme val="minor"/>
      </rPr>
      <t>Remedial Action taken:</t>
    </r>
    <r>
      <rPr>
        <sz val="11"/>
        <color theme="1"/>
        <rFont val="Calibri"/>
        <family val="2"/>
        <scheme val="minor"/>
      </rPr>
      <t xml:space="preserve">
A budget has been introduced on the face of the Internal Requisition which covers variable costs such as E-toll fees, petrol fees, refueling fees, etc. in order to prevent
re-occurrence of the irregular expense.
</t>
    </r>
    <r>
      <rPr>
        <u/>
        <sz val="11"/>
        <color theme="1"/>
        <rFont val="Calibri"/>
        <family val="2"/>
        <scheme val="minor"/>
      </rPr>
      <t xml:space="preserve">
Disciplinary action taken / considered against the responsible employee/s: </t>
    </r>
    <r>
      <rPr>
        <sz val="11"/>
        <color theme="1"/>
        <rFont val="Calibri"/>
        <family val="2"/>
        <scheme val="minor"/>
      </rPr>
      <t xml:space="preserve">
Disciplinary action against the responsible official has been considered by the Accounting Officer, however, not supported as there was no malicious intent on the part of the officials involved.</t>
    </r>
  </si>
  <si>
    <r>
      <rPr>
        <u/>
        <sz val="11"/>
        <color theme="1"/>
        <rFont val="Calibri"/>
        <family val="2"/>
        <scheme val="minor"/>
      </rPr>
      <t>Remedial Action taken:</t>
    </r>
    <r>
      <rPr>
        <sz val="11"/>
        <color theme="1"/>
        <rFont val="Calibri"/>
        <family val="2"/>
        <scheme val="minor"/>
      </rPr>
      <t xml:space="preserve">
This is the first transgression of this kind after many years of service by the official who is due to retire at the end of this year. The matter was brought to the attention of the official and their respective Director and Chief Director. The official was instructed to go on training – which was subsequently completed.
</t>
    </r>
    <r>
      <rPr>
        <u/>
        <sz val="11"/>
        <color theme="1"/>
        <rFont val="Calibri"/>
        <family val="2"/>
        <scheme val="minor"/>
      </rPr>
      <t xml:space="preserve">Disciplinary action taken / considered against the responsible employee/s: </t>
    </r>
    <r>
      <rPr>
        <sz val="11"/>
        <color theme="1"/>
        <rFont val="Calibri"/>
        <family val="2"/>
        <scheme val="minor"/>
      </rPr>
      <t xml:space="preserve">
Labour Relations was consulted and advised that further disciplinary action is not required if training is deemed sufficient. Therefore, given the level of diligence normally applied by the official, the engagement on the matter by both the relevant Director and Chief Director, as well as the training completed by the official were all deemed sufficient to correct the behavior of the official in this regard.</t>
    </r>
  </si>
  <si>
    <r>
      <rPr>
        <u/>
        <sz val="11"/>
        <rFont val="Calibri"/>
        <family val="2"/>
        <scheme val="minor"/>
      </rPr>
      <t>Remedial Action taken:</t>
    </r>
    <r>
      <rPr>
        <sz val="11"/>
        <rFont val="Calibri"/>
        <family val="2"/>
        <scheme val="minor"/>
      </rPr>
      <t xml:space="preserve">
This is the first instance in which Mr R.J. Thyssen had not complied with acquiring the necessary pre-approvals and it was a bona fide matter of both ensuring the goods were received timeously as well as saving the department funds. Therefore, corrective counselling was viewed as an appropriate disciplinary intervention by the Deputy Director-General: Strategic Programmes.
</t>
    </r>
    <r>
      <rPr>
        <u/>
        <sz val="11"/>
        <rFont val="Calibri"/>
        <family val="2"/>
        <scheme val="minor"/>
      </rPr>
      <t>Disciplinary action taken / considered against the responsible employee/s:</t>
    </r>
    <r>
      <rPr>
        <sz val="11"/>
        <rFont val="Calibri"/>
        <family val="2"/>
        <scheme val="minor"/>
      </rPr>
      <t xml:space="preserve">
Mr R.J. Thyssen and Mr N. Lala were correctively counselled duly reinforcing the importance of adequate planning to ensure that appropriate corporate gifts are on hand as well as to ensure that correct procurement processes are adhered to.</t>
    </r>
  </si>
  <si>
    <r>
      <rPr>
        <u/>
        <sz val="11"/>
        <rFont val="Calibri"/>
        <family val="2"/>
        <scheme val="minor"/>
      </rPr>
      <t xml:space="preserve">Remedial Action taken:
</t>
    </r>
    <r>
      <rPr>
        <sz val="11"/>
        <rFont val="Calibri"/>
        <family val="2"/>
        <scheme val="minor"/>
      </rPr>
      <t xml:space="preserve">The official indicated that this oversight will not be repeated. Additional control measures such as checklists (also attaching the SCM delegations) will be attached to each service request / specifications / requisition form. Furthermore, all future specifications within the threshold to be signed-off by the relevant Deputy Director. An extract of the relevant SCM delegations to be attached in all order requests. The procurement template and IPS template have been updated to improve quality assurance and to prevent reoccurrence.
</t>
    </r>
    <r>
      <rPr>
        <u/>
        <sz val="11"/>
        <rFont val="Calibri"/>
        <family val="2"/>
        <scheme val="minor"/>
      </rPr>
      <t xml:space="preserve">
Disciplinary action taken / considered against the responsible employee/s:</t>
    </r>
    <r>
      <rPr>
        <sz val="11"/>
        <rFont val="Calibri"/>
        <family val="2"/>
        <scheme val="minor"/>
      </rPr>
      <t xml:space="preserve">
Both officials in PMP and SCM were progressively disciplined.</t>
    </r>
  </si>
  <si>
    <r>
      <rPr>
        <u/>
        <sz val="11"/>
        <color theme="1"/>
        <rFont val="Calibri"/>
        <family val="2"/>
        <scheme val="minor"/>
      </rPr>
      <t xml:space="preserve">Remedial Action taken:
</t>
    </r>
    <r>
      <rPr>
        <sz val="11"/>
        <color theme="1"/>
        <rFont val="Calibri"/>
        <family val="2"/>
        <scheme val="minor"/>
      </rPr>
      <t xml:space="preserve">This was an anomalous occurrence as the Internal Control indicates that subsequent to the generation of the Order the line functionaries were informed by the service provider that there were no longer any SAA flights available (which was the flight that was approved) and only British Airways flights were available but at an increased air fare.
The service provider did not indicate that the British Airways flights were business class (class “D”) and not economy class (class “Y”) neither did the line-functionaries detect this from the quotation provided as it just indicated (class “D”). The line functionaries had approximately 17 minutes to decide whether to accept the quotation, as the service provider incurs additional after-hour service fees after 15.30pm.
The Internal Control submission recommended and it was accepted that in future the line functionaries would consult SCM when amendments to approved specifications or orders are required in order to prevent reoccurrence of the irregular expense.
</t>
    </r>
    <r>
      <rPr>
        <u/>
        <sz val="11"/>
        <color theme="1"/>
        <rFont val="Calibri"/>
        <family val="2"/>
        <scheme val="minor"/>
      </rPr>
      <t xml:space="preserve">
Disciplinary action taken / considered against the responsible employee/s:</t>
    </r>
    <r>
      <rPr>
        <sz val="11"/>
        <color theme="1"/>
        <rFont val="Calibri"/>
        <family val="2"/>
        <scheme val="minor"/>
      </rPr>
      <t xml:space="preserve">
Disciplinary action against the responsible official was considered by the Accounting Officer, however, not supported as there was no malicious intent on the part of the officials involved.</t>
    </r>
  </si>
  <si>
    <r>
      <rPr>
        <u/>
        <sz val="11"/>
        <color theme="1"/>
        <rFont val="Calibri"/>
        <family val="2"/>
        <scheme val="minor"/>
      </rPr>
      <t xml:space="preserve">Remedial Action taken:
</t>
    </r>
    <r>
      <rPr>
        <sz val="11"/>
        <color theme="1"/>
        <rFont val="Calibri"/>
        <family val="2"/>
        <scheme val="minor"/>
      </rPr>
      <t>The outcome of the investigation was drawn to the attention of all personal assistants within that particular area to ensure that they all understood the cause of the irregular expenditure, and their directors will henceforth verify amounts to ensure that there is no re-occurrence.</t>
    </r>
    <r>
      <rPr>
        <u/>
        <sz val="11"/>
        <color theme="1"/>
        <rFont val="Calibri"/>
        <family val="2"/>
        <scheme val="minor"/>
      </rPr>
      <t xml:space="preserve">
Disciplinary action taken / considered against the responsible employee/s:
</t>
    </r>
    <r>
      <rPr>
        <sz val="11"/>
        <color theme="1"/>
        <rFont val="Calibri"/>
        <family val="2"/>
        <scheme val="minor"/>
      </rPr>
      <t>Disciplinary action against the responsible official was considered by the Accounting Officer however, not supported as there was no malicious intent on the part of the officials involved.</t>
    </r>
  </si>
  <si>
    <r>
      <rPr>
        <u/>
        <sz val="11"/>
        <color theme="1"/>
        <rFont val="Calibri"/>
        <family val="2"/>
        <scheme val="minor"/>
      </rPr>
      <t xml:space="preserve">Remedial Action taken:
</t>
    </r>
    <r>
      <rPr>
        <sz val="11"/>
        <color theme="1"/>
        <rFont val="Calibri"/>
        <family val="2"/>
        <scheme val="minor"/>
      </rPr>
      <t xml:space="preserve">Not applicable - the matter was followed up on a continous basis and an alternative process followed for subsequent years to prevent any further irregular expenditure. We are committing though to continously ensuring that processes and delegations be complied with. </t>
    </r>
    <r>
      <rPr>
        <u/>
        <sz val="11"/>
        <color theme="1"/>
        <rFont val="Calibri"/>
        <family val="2"/>
        <scheme val="minor"/>
      </rPr>
      <t xml:space="preserve">
Disciplinary action taken / considered against the responsible employee/s:</t>
    </r>
    <r>
      <rPr>
        <sz val="11"/>
        <color theme="1"/>
        <rFont val="Calibri"/>
        <family val="2"/>
        <scheme val="minor"/>
      </rPr>
      <t xml:space="preserve"> 
Disciplinary action against the responsible official has been considered by the Accounting Officer, however, not supported as there was no malicious intent on the part of the officials involved.</t>
    </r>
  </si>
  <si>
    <r>
      <rPr>
        <u/>
        <sz val="11"/>
        <rFont val="Calibri"/>
        <family val="2"/>
        <scheme val="minor"/>
      </rPr>
      <t xml:space="preserve">Remedial Action taken:
</t>
    </r>
    <r>
      <rPr>
        <sz val="11"/>
        <rFont val="Calibri"/>
        <family val="2"/>
        <scheme val="minor"/>
      </rPr>
      <t>SCM compliance checks to be performed in order to ensusre the ncessesary approval/s by the relevent delegated authority.</t>
    </r>
    <r>
      <rPr>
        <u/>
        <sz val="11"/>
        <rFont val="Calibri"/>
        <family val="2"/>
        <scheme val="minor"/>
      </rPr>
      <t xml:space="preserve">
Disciplinary action taken / considered against the responsible employee/s: </t>
    </r>
    <r>
      <rPr>
        <sz val="11"/>
        <rFont val="Calibri"/>
        <family val="2"/>
        <scheme val="minor"/>
      </rPr>
      <t xml:space="preserve">
Disciplinary action against the responsible official/s was considered, however, not supported by the DDG: PMP as the official/s operated in good faith.</t>
    </r>
  </si>
  <si>
    <r>
      <rPr>
        <u/>
        <sz val="11"/>
        <color theme="1"/>
        <rFont val="Calibri"/>
        <family val="2"/>
        <scheme val="minor"/>
      </rPr>
      <t xml:space="preserve">Remedial Action taken:
</t>
    </r>
    <r>
      <rPr>
        <sz val="11"/>
        <color theme="1"/>
        <rFont val="Calibri"/>
        <family val="2"/>
        <scheme val="minor"/>
      </rPr>
      <t xml:space="preserve">A budget has been introduced on the face of the Internal Requisition which covers variable costs such as E-toll fees, petrol fees, refueling fees, etc. in order to prevent
re-occurrence of the irregular expense.
</t>
    </r>
    <r>
      <rPr>
        <u/>
        <sz val="11"/>
        <color theme="1"/>
        <rFont val="Calibri"/>
        <family val="2"/>
        <scheme val="minor"/>
      </rPr>
      <t xml:space="preserve">
Disciplinary action taken / considered against the responsible employee/s: </t>
    </r>
    <r>
      <rPr>
        <sz val="11"/>
        <color theme="1"/>
        <rFont val="Calibri"/>
        <family val="2"/>
        <scheme val="minor"/>
      </rPr>
      <t xml:space="preserve">
Disciplinary action against the responsible official has been considered by the Accounting Officer, however, not supported as there was no malicious intent on the part of the officials involved.</t>
    </r>
  </si>
  <si>
    <r>
      <rPr>
        <u/>
        <sz val="11"/>
        <rFont val="Calibri"/>
        <family val="2"/>
        <scheme val="minor"/>
      </rPr>
      <t xml:space="preserve">Remedial Action taken:
</t>
    </r>
    <r>
      <rPr>
        <sz val="11"/>
        <rFont val="Calibri"/>
        <family val="2"/>
        <scheme val="minor"/>
      </rPr>
      <t>A budget has been introduced on the face of the Internal Requisition which covers variable costs such as E-toll fees, petrol fees, refueling fees, etc. in order to prevent
re-occurrence of the irregular expense.</t>
    </r>
    <r>
      <rPr>
        <u/>
        <sz val="11"/>
        <rFont val="Calibri"/>
        <family val="2"/>
        <scheme val="minor"/>
      </rPr>
      <t xml:space="preserve">
Disciplinary action taken / considered against the responsible employee/s:</t>
    </r>
    <r>
      <rPr>
        <sz val="11"/>
        <rFont val="Calibri"/>
        <family val="2"/>
        <scheme val="minor"/>
      </rPr>
      <t xml:space="preserve"> 
Disciplinary action was considered against the official but not recommended as the increase in costs was due to unforeseen circumstances.</t>
    </r>
  </si>
  <si>
    <r>
      <rPr>
        <u/>
        <sz val="11"/>
        <color theme="1"/>
        <rFont val="Calibri"/>
        <family val="2"/>
        <scheme val="minor"/>
      </rPr>
      <t xml:space="preserve">Remedial Action taken:
</t>
    </r>
    <r>
      <rPr>
        <sz val="11"/>
        <color theme="1"/>
        <rFont val="Calibri"/>
        <family val="2"/>
        <scheme val="minor"/>
      </rPr>
      <t>SCM compliance checks to be performed in order to ensusre the ncessesary approval/s by the relevent delegated authority.</t>
    </r>
    <r>
      <rPr>
        <u/>
        <sz val="11"/>
        <color theme="1"/>
        <rFont val="Calibri"/>
        <family val="2"/>
        <scheme val="minor"/>
      </rPr>
      <t xml:space="preserve">
Disciplinary action taken / considered against the responsible employee/s: </t>
    </r>
    <r>
      <rPr>
        <sz val="11"/>
        <color theme="1"/>
        <rFont val="Calibri"/>
        <family val="2"/>
        <scheme val="minor"/>
      </rPr>
      <t xml:space="preserve">
Disciplinary action against the responsible official has been considered by the Accounting Officer, however, not supported as there was no malicious intent on the part of the officials involved.</t>
    </r>
  </si>
  <si>
    <r>
      <rPr>
        <u/>
        <sz val="11"/>
        <rFont val="Calibri"/>
        <family val="2"/>
        <scheme val="minor"/>
      </rPr>
      <t xml:space="preserve">
Remedial Action taken:
</t>
    </r>
    <r>
      <rPr>
        <sz val="11"/>
        <rFont val="Calibri"/>
        <family val="2"/>
        <scheme val="minor"/>
      </rPr>
      <t xml:space="preserve">The officials in question were verbally informed of the oversight and were requested to ensure that future Booking Quotations for transportation services provided sufficient details fo travel itineraries. </t>
    </r>
    <r>
      <rPr>
        <u/>
        <sz val="11"/>
        <rFont val="Calibri"/>
        <family val="2"/>
        <scheme val="minor"/>
      </rPr>
      <t xml:space="preserve">
Disciplinary action taken / considered against the responsible employee/s: </t>
    </r>
    <r>
      <rPr>
        <sz val="11"/>
        <rFont val="Calibri"/>
        <family val="2"/>
        <scheme val="minor"/>
      </rPr>
      <t xml:space="preserve">
Disciplinary action against the responsible officials was considered by the DDG: CE-I however, not supported as there was no malicious intent on the part of the officials involved as indicated in the submission provided to Provincial Treasury.</t>
    </r>
  </si>
  <si>
    <t>Disciplinary action against the responsible official/s was considered by the Accounting Officer and the relevant Deputy Director-General's, however, not supported as there was no malicious intent on the part of the officials involved.</t>
  </si>
  <si>
    <t>15 cases</t>
  </si>
  <si>
    <t>Informal progressive disciplinary discussions and corrective counselling</t>
  </si>
  <si>
    <t>Subject to outcome of investigation</t>
  </si>
  <si>
    <t xml:space="preserve">*Included in the above are two cases where the responsible official/s were progressively disciplined and correctively counselled. For the balance of fifteen cases disciplinary action against the responsible official/s was considered by the Accounting Officer, however, not pursued as there was no malicious intent on the part of the officials involved. Internal controls were strengthened as highlighted per recommendation and subsequent agreement by the line management. </t>
  </si>
  <si>
    <t>IRREGULAR EXPENDITURE ANNEXURE TO THE AFS</t>
  </si>
  <si>
    <r>
      <t xml:space="preserve">A1 &amp; A1.4
</t>
    </r>
    <r>
      <rPr>
        <b/>
        <sz val="11"/>
        <color rgb="FFFF0000"/>
        <rFont val="Calibri"/>
        <family val="2"/>
        <scheme val="minor"/>
      </rPr>
      <t>Submission under SMS review - To be sent to PT for Condonation upon approval</t>
    </r>
  </si>
  <si>
    <r>
      <rPr>
        <b/>
        <sz val="11"/>
        <rFont val="Calibri"/>
        <family val="2"/>
        <scheme val="minor"/>
      </rPr>
      <t>A1 &amp; A1.1</t>
    </r>
    <r>
      <rPr>
        <b/>
        <sz val="11"/>
        <color rgb="FFFF0000"/>
        <rFont val="Calibri"/>
        <family val="2"/>
        <scheme val="minor"/>
      </rPr>
      <t xml:space="preserve">
Submission under SMS review - To be sent to PT for Condonation upon approval</t>
    </r>
  </si>
  <si>
    <t>Liquid Telecommunication South Africa (Pty) Ltd</t>
  </si>
  <si>
    <t>A2.1; A2.18</t>
  </si>
  <si>
    <t>A2.2; A2.18</t>
  </si>
  <si>
    <t>A2.3; A2.18</t>
  </si>
  <si>
    <t>A2.4; A2.18</t>
  </si>
  <si>
    <t>A2.5; A2.18</t>
  </si>
  <si>
    <t>A2.6 &amp; A2.6.1; A2.18</t>
  </si>
  <si>
    <t>A2.7; A2.18</t>
  </si>
  <si>
    <t>A2.8; A2.18</t>
  </si>
  <si>
    <t>A2.9; A2.18</t>
  </si>
  <si>
    <t>A2.10; A2.18</t>
  </si>
  <si>
    <t>A2.11; A2.18</t>
  </si>
  <si>
    <t>A2.12; A2.12.1 &amp; A2.12.2; A2.18</t>
  </si>
  <si>
    <t>A2.13; A2.19</t>
  </si>
  <si>
    <t>A2.14; A2.19</t>
  </si>
  <si>
    <t>A2.15 &amp; A2.15.1; A2.19</t>
  </si>
  <si>
    <t>A2.16 &amp; A2.16.1; A2.19</t>
  </si>
  <si>
    <t>A2.17; A2.19</t>
  </si>
  <si>
    <r>
      <t xml:space="preserve">The bulk of the irregular expenditure is as a result of supply chain procedures not being followed.  At the end of the financial year, there were 10 cases outstanding, totalling R1,385,053.01.  These cases are in various stages of investigation and reporting.  </t>
    </r>
    <r>
      <rPr>
        <sz val="10"/>
        <rFont val="Century Gothic"/>
        <family val="2"/>
      </rPr>
      <t xml:space="preserve">The average case takes 351* days from identification to final resolution. 
For the year under review, on average a case takes 351* days from identification to final resolution considering developments in terms of the latest Irregular Expenditure Framework with specific emphasis on National Treasury Instruction No. 2 of 2019/20 which requires Provincial Treasury to condone cases of irregular expenditure. 
</t>
    </r>
    <r>
      <rPr>
        <i/>
        <sz val="10"/>
        <rFont val="Century Gothic"/>
        <family val="2"/>
      </rPr>
      <t xml:space="preserve">
[*State Information Technology Agency (SITA) SOC Ltd - discovery date was 08 April 2020, condoned by 
PT on 25 March 2021]</t>
    </r>
  </si>
  <si>
    <t>The Auditor - General South Africa</t>
  </si>
  <si>
    <t>BAS 2408993</t>
  </si>
  <si>
    <t>LOGIS 2409866</t>
  </si>
  <si>
    <t xml:space="preserve">Learning Cape Initiative </t>
  </si>
  <si>
    <t>LOGIS 2411544</t>
  </si>
  <si>
    <t>LOGIS 2412823</t>
  </si>
  <si>
    <t>Linda Jacobs Promotions</t>
  </si>
  <si>
    <t>LOGIS 2414038</t>
  </si>
  <si>
    <t>The Institute of Commercial Forensic Practitioners (ICFP)</t>
  </si>
  <si>
    <t>BAS 2415498</t>
  </si>
  <si>
    <t>LOGIS 2416471</t>
  </si>
  <si>
    <t>King George Protea Hotel</t>
  </si>
  <si>
    <t>LOGIS 2416285
LOGIS 2415433</t>
  </si>
  <si>
    <t>Adv Roseline M Nyman</t>
  </si>
  <si>
    <t>BAS 2416426</t>
  </si>
  <si>
    <t>Reasons for non-adherence</t>
  </si>
  <si>
    <t>National Treasury / Provincial Treasury Instructions not adhered to and details of these instructions</t>
  </si>
  <si>
    <t>NTR 8.2.1
An official of an institution may not spend or commit public money except with the approval (either in writing or by duly authorised electronic means) of the accounting officer or authorised officer.</t>
  </si>
  <si>
    <t>NTR 03 of 2017/18 - Cost Containment Measures
Catering expenses - Departments, constitutional institutions and public entities may not incur catering expenses for internal meetings, unless approved otherwise by the relevant accounting officer to accounting authority.
The Accounting Officer sub-delegated the above to the Branch Head.</t>
  </si>
  <si>
    <t>ESRI Specialised GIS Support and/or Development Resources services procured using an expired contract</t>
  </si>
  <si>
    <t>NTR 8.2.2
Before approving expenditure or incurring a commitment to spend, the delegated or authorised official must ensure compliance with any limitations or conditions attached to the delegation or authorisation.
NTR 8.2.1
An official of an institution may not spend or commit public money except with the approval (either in writing or by duly authorised electronic means) of the accounting officer or authorised officer.</t>
  </si>
  <si>
    <t>Not applicable</t>
  </si>
  <si>
    <t>NTR 03 of 2017/18 - Cost Containment Measures
Accounting officers and accounting authorities may consider appropriate benchmark costs with other professional bodies or regulatory bodies prior to granting approval for an employee to attend a conference or event withing the borders of South Africa. Such benchmark costs may not exceed R2,500 per employee per day. The National Treasury may periodically review this amount. 
If the amount referred to above exceeds R2,500 per employee per day, the accounting officer or accounting authority may consider granting approval for employees of their respective institutions to attend.
The Accounting Officer sub-delegated the above to the Branch Head.</t>
  </si>
  <si>
    <t>NTR 03 of 2017/18 - Cost Containment Measures
4.18 - Expenditure may not be incurred by departments, constitutional institutions and public entities on corporate branded items of clothing or goods for personal use of employees (other than uniforms, office supplies and tools of trade) unless costs related thereto are recovered from those employees that are availed the items.</t>
  </si>
  <si>
    <t>Specifications referred to specific brands namely Redfern, Colop and Trodat without indicating the  wording "similar" or "equivalent" for the procurement of labels and stamps</t>
  </si>
  <si>
    <t>The unit ordered similar items in the past, and were disappointed when the final products, as quoted, were not satisfactory. The labels that were received previously, was another brand, and were thinner than the Redfern make. When used in the photocopy machine, it repeatedly caused the photocopier to jam, which often resulted in a call-out from the supplier. Therefore the preferred brand was Redfern, which is a common brand, stocked by most suppliers.
The Colop and Trodat stamps are additional stamps required to ensure effective and efficient service delivery in the office. The sizes of both stamps were measured and the codes provided as these are the exact ones required. The concern was that if another brand was received, the sizes and quality would differ.</t>
  </si>
  <si>
    <t>Supplier / Official</t>
  </si>
  <si>
    <t>Payment / Claim Number</t>
  </si>
  <si>
    <t>LOGIS 2409981</t>
  </si>
  <si>
    <t>LOGIS 2409980</t>
  </si>
  <si>
    <t>LOGIS 2410430</t>
  </si>
  <si>
    <t>LOGIS 2411281</t>
  </si>
  <si>
    <t>LOGIS 2411275</t>
  </si>
  <si>
    <t>LOGIS 2410924</t>
  </si>
  <si>
    <t>T&amp;S Claim 18-19/0466</t>
  </si>
  <si>
    <t>National School of Government (NSG)</t>
  </si>
  <si>
    <t>BAS 2414787</t>
  </si>
  <si>
    <t>LOGIS 2416585</t>
  </si>
  <si>
    <t>LOGIS 2412061</t>
  </si>
  <si>
    <t>Government Printing Works</t>
  </si>
  <si>
    <t>LOGIS 2417018</t>
  </si>
  <si>
    <t>Cancellation Fees charged - Tender Bulletin Notice (Advert) was cancelled</t>
  </si>
  <si>
    <t>BAS 2417695</t>
  </si>
  <si>
    <t>Administration fee charged in respect of traffic fines</t>
  </si>
  <si>
    <t>BAS 2417705</t>
  </si>
  <si>
    <t>LOGIS 2414212</t>
  </si>
  <si>
    <t>After hours service fee in respect of flight ticket amendments - old ticket voided and new ticket issued</t>
  </si>
  <si>
    <t>LOGIS 2414620</t>
  </si>
  <si>
    <t xml:space="preserve">Shuttle Services - No Show - shuttle service not utilised - shuttle not cancelled timeously - notification to cancel the shuttle sent after the shuttle was scheduled to collect the official </t>
  </si>
  <si>
    <t>BAS 2419122</t>
  </si>
  <si>
    <t xml:space="preserve">Not applicable </t>
  </si>
  <si>
    <t>When requesting the procurement of catering services, the official was unaware of the cost containment circular for catering expenses and therefore erroneously omitted obtaining Branch Head approval.</t>
  </si>
  <si>
    <t>No prior approval was obtained for the additional expense in respect of the follow-up investigation billed for exceeding the minimum time allocation of 2 hours per Polygraph Examination</t>
  </si>
  <si>
    <t>When requesting the procurement of catering services, the official utilised the incorrect SCM delegation and the Director approved the procurement instead of the Branch Head which was an oversight as the cost containment measures were not considered upon approval.</t>
  </si>
  <si>
    <t xml:space="preserve">The former DG was required to meet with the former Premier urgently and required an amendment to the booked flights (later flight) in order to do so.  The airline the former DG was initially booked with had no available seating to accommodate this request (later flight) and the next available flight with a different airline was more costly than what was approved by the delegated official. The initial flight was cancelled and the new flight booked without obtaining prior approval from the delegated authority for the additional cost in this regard. </t>
  </si>
  <si>
    <t>NTR 04 of 2017/18 - Cost Containment Measures
5.3.7 Employees of departments and constitutional institutions, including support staff, administrative staff, the Chief of Staff, media liaison officers, parliamentary officers, private secretaries, assistant appointment secretaries, receptionists, registry clerks, drivers, messengers and VIP protection personnel may only travel economy class unless approved otherwise by the accounting officer or delegated official. For flights that are five (5) hours or less, business class tickets may only be purchased for:
(a) Directors-General or persons holding equivalent ranks in departments;
(b) persons appointed on grounds of policy considerations in terms of Section 12A of the Public Service Act, 1994 (i.e. advisors to executive authorities); and
(c) accounting officers of constitutional institutions
The Accounting Officer sub-delegated the above to the Branch Head.</t>
  </si>
  <si>
    <t>When requesting the procurement of catering services, the official utilised the incorrect SCM delegation and the Director approved the procurement instead of the Branch Head which was an oversight as the cost containment measures (circulated via corporate communication 3 days prior to the request for procurement) were not considered upon approval.</t>
  </si>
  <si>
    <t>An official utilised car rental services for official purposes. The cost of the car hire fees varied between the quoted amount approved by the delegated authority and the tax invoice amount (which is more than the quoted amount), due to variances such as e-toll fees, petrol costs, and refuelling fees. No prior approval was obtained by the delegated authority to disburse the additional cost related to these variances.</t>
  </si>
  <si>
    <t>An official utilised car rental services to attend a strategic session in the North West Province. The cost of the car hire fees varied between the quoted amount approved by the delegated authority and the tax invoice amount (which is more than the quoted amount), due to variances such as e-toll fees, petrol costs, and refuelling fees. No prior approval was obtained by the delegated authority to disburse the additional cost related to these variances.</t>
  </si>
  <si>
    <t>LOGIS 2411749
LOGIS 2411700</t>
  </si>
  <si>
    <t>An official utilised car rental services to attend the Provincial GITO Coordination Forum. The cost of the car hire fees varied between the quoted amount approved by the delegated authority and the tax invoice amount (which is more than the quoted amount), due to variances such as e-toll fees, petrol costs, and refuelling fees. No prior approval was obtained by the delegated authority to disburse the additional cost related to these variances.</t>
  </si>
  <si>
    <t>An official utilised car rental services to attend the Interprovincial State Law Adviser's Forum in Bronkhorsts Gauteng. The cost of the car hire fees varied between the quoted amount approved by the delegated authority and the tax invoice amount (which is more than the quoted amount), due to variances such as e-toll fees, petrol costs, and refuelling fees. No prior approval was obtained by the delegated authority to disburse the additional cost related to these variances.</t>
  </si>
  <si>
    <t>An official utilised car rental services to attend the G&amp;A Working Session in Pretoria. The cost of the car hire fees varied between the quoted amount approved by the delegated authority and the tax invoice amount (which is more than the quoted amount), due to variances such as e-toll fees, petrol costs, and refuelling fees. No prior approval was obtained by the delegated authority to disburse the additional cost related to these variances.</t>
  </si>
  <si>
    <t>When requesting the procurement of catering services, the official was unaware of the cost containment circular (effective from 16 November 2018) for catering expenses as the official had approved and submitted the procurement for catering on 21 November 2018 i.e. before the cost containment circular was circulated via corporate communication on 26 November 2018 - therefore Branch Head approval was not obtained.</t>
  </si>
  <si>
    <t>No prior approval of Legal consultation fees by the delegated authority (Accounting Officer)</t>
  </si>
  <si>
    <t xml:space="preserve">SCOA Training - no officials attended the course </t>
  </si>
  <si>
    <t>No prior approval for flight amendments - interview candidates connecting flight and one flight was not available - had to utilise a more expensive flight - valid subsequent to year end</t>
  </si>
  <si>
    <t xml:space="preserve">A tourism levy was charged by the travel agent upon receipt of the Tax Invoice by department which did not form part of the quotation and order approved by the delegated authority. The travel agent advised that hotels do not provide quotations to the travel agency inclusive of a tourism levy. The cost was therefore unforeseen and was therefore deemed as a valid expense subsequent to year end and is therefore not irregular. </t>
  </si>
  <si>
    <t>An official utilised car rental services for official purposes. The cost of the car hire fees varied between the quoted amount approved by the delegated authority and the tax invoice amount (which is more than the quoted amount), due to variances such as e-toll fees, petrol costs, and refuelling fees. No prior approval was obtained by the delegated authority to disburse the additional cost of a co-driver, e-toll fee and petrol fee.</t>
  </si>
  <si>
    <t xml:space="preserve">Provincial Treasury Circular No. 29/2019
3.2 National Treasury implemented the CSD since 01 April 2016 to serve as the master data source of all supplier information for all spheres of Government. It is currently a mandatory requirement for suppliers to be registered on the CSD.
5.2.3 It is essential to ensure that persons conducting business with the State are tax compliant at the time of award of price quotations or competitive bids as no price quotations or competitive bids may be awarded to persons who are not tax compliant. </t>
  </si>
  <si>
    <t xml:space="preserve">Due to a lack of public transportation the interview candidate missed their scheduled flight and the Travel Agent activated the service fee to reschedule the flights as per the agreed upon contract with the Department. 
The expense was therefore deemed as a valid expense and is therefore not fruitless and wasteful.
</t>
  </si>
  <si>
    <t xml:space="preserve">Due to traffic congestion caused by a car accident the interview candidate missed their scheduled flight and the Travel Agent activated the service fee to reschedule the flights as per the agreed upon contract with the Department. 
The expense was therefore deemed as a valid expense and is therefore not fruitless and wasteful.
</t>
  </si>
  <si>
    <t>Public Finance Management Act No. 1 of 1999
Fruitless and wasteful expenditure means expenditure which was made in vain and would have been avoided had reasonable care been exercised.</t>
  </si>
  <si>
    <t xml:space="preserve">An official utilised a hired vehicle to attend the Stats SA Strategic Committee meeting in Pretoria and returned the vehicle without damages but was unaware of the post-inspection report and the completion thereof. The vehicle was reported to have rear bumper damages. As the official was not responsible for the damages the supplier indicated that they would credit the charge against the Department with a credit note.
The expense was deemed as recoverable from the supplier and is therefore not fruitless and wasteful. </t>
  </si>
  <si>
    <t>An official utilised a hired vehicle to attend the launch of the Pilot Workshop - Coaching for Leadership Development in Pretoria and returned the vehicle without damages. The vehicle was reported to have windscreen damage, however, the official was not responsible for the damages and did not act negligently.
The expense was therefore deemed as a valid expense and is therefore not fruitless and wasteful.</t>
  </si>
  <si>
    <t>An official utilised a hired vehicle to attend the Saiosh Health and Safety Conference and returned the vehicle without damages. The vehicle was reported to have windscreen damage, however, the official was not responsible for the damages and did not act negligently.
The expense was therefore deemed as a valid expense and is therefore not fruitless and wasteful.</t>
  </si>
  <si>
    <t xml:space="preserve">A traffic fine administration fee was charged by the Travel Agent as the official was issued with a traffic fine for speeding. The fines are sent to the service provider who then needs to determine who the traveler is and this results in a traffic administration fee being charged. As this traffic administration fee could have been avoided if reasonable care was exercised by the official, it was deemed as fruitless and wasteful and recovered from the official. </t>
  </si>
  <si>
    <t xml:space="preserve">An official utilised the car hire service for official purposes, but was erroneously indicated as a "no show" on the Tax invoice received from the Travel Agent.
The expense was therefore deemed as a valid expense and is therefore not fruitless and wasteful.
</t>
  </si>
  <si>
    <t xml:space="preserve">National Treasury Travel Policy Framework April 2017
11.4.1.2 Any journey between an Official's residence and normal place of work constitutes a private journey.
[Private journey's are not claimable.]
</t>
  </si>
  <si>
    <t xml:space="preserve">An official was authorised to utilise a GG vehicle for official purposes and parked the GG vehicle in the off-street parking area outside of her normal place of work. The official claimed the off-street parking cost for their commute to work which constitutes a private journey. The official indicated that this was due to health reasons (chronic illness). 
As this practice is in contravention of the travel policy framework the expense was recovered from the official and is therefore not fruitless and wasteful. </t>
  </si>
  <si>
    <t>Payment authorised by the incorrect level of authority. The BAS Creditor sundry form was authorised for payment by an ASD which should have been a Director.</t>
  </si>
  <si>
    <t>An official was required to attend a course in respect of understanding poverty and inequality in South Africa presented by the University of Cape Town. The submission was not approved by the Branch Head.</t>
  </si>
  <si>
    <t xml:space="preserve">Supplier was not actively registered on the CSD. The payment related to the facilitation of a compulsory skills development programme by Chief Directorate: People Training and Empowerment whereby the programme was presented by the Learning Cape Initiative as part of the Premiers Advancement of Youth Project.
</t>
  </si>
  <si>
    <t>No prior approval to disburse an additional amount for Car Hire for official purposes</t>
  </si>
  <si>
    <t xml:space="preserve">No prior approval was obtained from the Accounting Officer to procure Ostrich Pens as gifts </t>
  </si>
  <si>
    <t>No prior approval obtained by the delegated official for flight amendments and additional costs incurred.</t>
  </si>
  <si>
    <t xml:space="preserve">No prior approval to disburse an additional amount for Car Hire </t>
  </si>
  <si>
    <t>No prior approval was obtained from the delegated authority (Chief Director) for flight ticket amendments from Economy Class to Business Class</t>
  </si>
  <si>
    <t xml:space="preserve">No prior approval was obtained from the delegated authority (Branch Head) for the Catering Expense in respect of a DPSA workshop </t>
  </si>
  <si>
    <t>No prior approval to disburse an additional amount for Car Hire for the GPSSBC Strategic Planning Session</t>
  </si>
  <si>
    <t>No prior approval to disburse a tourism levy - valid expense subsequent to year end</t>
  </si>
  <si>
    <t>No prior approval was obtained from the delegated authority (Branch Head) for the additional catering expense in respect of the Good Governance Index Follow-up Symposium</t>
  </si>
  <si>
    <t>No prior approval was obtained from the delegated authority (Branch Head) for the Catering Expense in respect of G&amp;A Audit Committee Meeting</t>
  </si>
  <si>
    <t xml:space="preserve">Supplier was not actively registered on the WCSD - valid expense subsequent to year end - the request to deviate from the WCSD was approved by the Accounting Officer </t>
  </si>
  <si>
    <t>No prior approval to disburse an additional amount for Car Hire for the Provincial GITO Coordination Forum</t>
  </si>
  <si>
    <t xml:space="preserve">No prior approval to disburse an additional amount for Shuttle Services (PAY interns training) - change in the route taken </t>
  </si>
  <si>
    <t>Oversight by the Assistant Director. The official received corrective counselling and has endeavoured to consult the Financial Delegations when approving future payments to ensure that they only authorise such payments where they are within the limits detailed in the Financial Delegations.</t>
  </si>
  <si>
    <t>No prior approval was obtained from the delegated authority (Branch Head) for the Catering Expense in respect of Fraud Awareness Training</t>
  </si>
  <si>
    <t xml:space="preserve">No prior approval was obtained from the delegated authority (Branch Head) for the Catering Expense in respect of MINTECH HRIM &amp; D Working Group Meeting </t>
  </si>
  <si>
    <t>No prior approval to disburse an additional amount for Car Hire for the Interprovincial State Law Adviser's Forum</t>
  </si>
  <si>
    <t xml:space="preserve">No prior approval to disburse an additional petrol amount for Car Hire for the NSG launch - valid expense subsequent to year end </t>
  </si>
  <si>
    <t xml:space="preserve">No prior approval to disburse an additional amount for Car Hire for the G&amp;A Working Session </t>
  </si>
  <si>
    <t xml:space="preserve">No prior approval to disburse an additional petrol amount for Car Hire - valid expense subsequent to year end </t>
  </si>
  <si>
    <t>The Service Provider performed uncontracted services to the Department (which did not form part of the SLA) for Personnel Suitability Specifications</t>
  </si>
  <si>
    <t>Services rendered to the Department by the Service Provider and paid for in respect of a period that preceded the contract start date i.e.  29 November 2019 for the Software Licence Renewal and Software Maintenance</t>
  </si>
  <si>
    <t>The training took place in the absence of a valid contract being in place for the Accreditation training in the Enneagram and Maturity and generation of combined reports for seven internal employees</t>
  </si>
  <si>
    <t>Interview candidate - due to unforeseen circumstances the after hour service had to be utilised by the interview candidate - valid expense</t>
  </si>
  <si>
    <t>Interview candidate - due to unforeseen circumstances the service had to be utilised by the interview candidate - valid expense</t>
  </si>
  <si>
    <t>Flight cancelled due to the postponement of a meeting - valid expense</t>
  </si>
  <si>
    <t xml:space="preserve">Cancellation of shuttle service due to meeting duration </t>
  </si>
  <si>
    <t>Parking Fees claimed by an official - recovered from the official</t>
  </si>
  <si>
    <t>Fees charged for hired vehicle as a result of a "no show"</t>
  </si>
  <si>
    <t>Damages incurred to a hired vehicle - unknown to the official</t>
  </si>
  <si>
    <t>Booked shuttle service was not utilised by an official</t>
  </si>
  <si>
    <t xml:space="preserve">Car Rental damages - the right rear fender </t>
  </si>
  <si>
    <t>Service Provider performed duplicate vetting requests requested by the Department for Personnel Suitability Specifications</t>
  </si>
  <si>
    <t>Car Rental damages - windshield damage - valid expense subsequent to year end</t>
  </si>
  <si>
    <t>On 04 May 2018, an interview candidate was invited for an interview for the role of Personal Assistant: Management Accountant TPW 2018/33 at the Department of Transport and Public Works (TPW). On 15 May 2018, the interview candidate attended the interview at the Department of Transport and Public Works (TPW). The nomination submission referred to the interview candidate as the nominated candidate; however, while the submission was on route for approval, a verification of the interview candidate's qualifications was conducted and it was established that the N4 qualification possessed by the interview candidate was equivalent to a Senior Certificate, i.e. Matric Certificate, and is not a post matric-qualification. The applicant / interview candidate therefore did not meet the post-matric qualification requirement. This was brought to the delegated authority’s attention by the Directorate: Recruitment and Selection. As a result, the 1st substitute candidate was recommended for appointment. On 18 June 2018, the recommendation for the appointment of the first candidate was approved by the delegated authority. 
However, an employment offer letter addressed to the interview candidate was erroneously drafted and signed by Assistant Director and was sent by the HR Clerk to the applicant via email on 21 June 2018. This action was not in accordance with the decision of the delegated authority, but an administrative error made by the Assistant Director.
On 21 June 2018, the interview candidate / applicant sent an email indicating that they  accepted the offer and would complete and forward the requested documentation. On 22 June 2018 at 09h21, the applicant forwarded the completed documentation. As per the employment offer, the applicant / interview candidate accepted the appointment into the post and stated that they would be able to report for duty on 01 August 2018. It must be noted that the said email was also sent to the Chairperson of the Selection Committee. On 22 June 2018, the Directorate was informed by the Chairperson of the Selection Committee that the offer was sent to the wrong candidate. The Assistant Director immediately contacted the applicant / interview candidate and advised that the post was erroneously offered to the applicant / interview candidate. The applicant / interview candidate indicated that she had already submitted her resignation to her employee at the time.
On 22 June 2018 at 13h53, the Assistant Director sent an email to the applicant / interview candidate advising her, that the employment offer dated 21 June 2018 was erroneously sent to the applicant / interview candidate. Furthermore, the applicant / interview candidate indicated that they had resigned. 
The applicant / interview candidate, who resigned from their employment at the time of accepting the offer of employment referred an unfair dismissal dispute to the General Public Service Sectoral Bargaining Council. The relief sought by the applicant / interview candidate was that they were  dismissed, and that the dismissal was unfair and an order of reinstatement, or an alternative order of compensation was sought.
The arbitration award dated 19 August 2019 was received by Directorate on 26 August 2019  wherein the arbitrator found that the summary dismissal of the applicant / interview candidate was substantively and procedurally unfair. The Department was ordered to compensate the applicant / interview candidate.</t>
  </si>
  <si>
    <t>Summary:</t>
  </si>
  <si>
    <t>Prior Period error - Arbitration Award - Interview candidate / applicant erroneously appointed</t>
  </si>
  <si>
    <r>
      <t xml:space="preserve">Total - </t>
    </r>
    <r>
      <rPr>
        <b/>
        <i/>
        <sz val="11"/>
        <color theme="1"/>
        <rFont val="Calibri"/>
        <family val="2"/>
        <scheme val="minor"/>
      </rPr>
      <t>The 2020/21 financial year fruitless and wasteful expense was zero.</t>
    </r>
  </si>
  <si>
    <t>Not Applicable - The 2020/21 financial year fruitless and wasteful expense was zero.</t>
  </si>
  <si>
    <t xml:space="preserve">Due to the interview candidate having another appointment on the same day as their connecting flight they missed their scheduled flight and the Travel Agent activated the service fee to reschedule the flights as per the agreed upon contract with the Department. 
The expense was therefore deemed as a valid expense and is therefore not fruitless and wasteful.
</t>
  </si>
  <si>
    <t>2018/19 - Irregular Expenditure - Public Finance Management Act not adhered to:</t>
  </si>
  <si>
    <t>2018/19 - Irregular Expenditure - National Treasury Regulations / Framework / Guide not adhered to:</t>
  </si>
  <si>
    <t>2018/19 - Fruitess and Wasteful Expenditure - National Treasury Regulations / Framework / Guide not adhered to:</t>
  </si>
  <si>
    <t>National Treasury Supply Chain Management Guide for Accounting Officers / Authorities (2004)
3.4.2 Specifications should be based on relevant characteristics and/or performance requirements. References to brand names, catalogue numbers, or similar classifications should be avoided. If it is necessary to quote a brand name or catalogue number of particular manufacturer to clarify an otherwise incomplete specification, the words “or equivalent” should be added after such reference. The specification should permit the acceptance of offers for goods which have similar characteristics and which provide performance at least equivalent to those specified. The quality of goods/services required should, however, not be over specified to the extent that it will be impossible for others to offer such a product.
It must be noted that Section 38(1)(a)(iii) of the PFMA prescribes that “the accounting officer for a department, trading entity or constitutional institution must ensure that that department, trading entity or constitutional institution has and maintains an appropriate procurement and provisioning system which is fair, equitable, transparent, competitive and cost-effective</t>
  </si>
  <si>
    <t>2019/20 - Irregular Expenditure - National Treasury Regulations / Framework / Guide not adhered to:</t>
  </si>
  <si>
    <t>2019/20 - Irregular Expenditure - Public Finance Management Act not adhered to:</t>
  </si>
  <si>
    <t>2018/19 - Irregular  Expenditure - Provincial Treasury Instructions / Circulars not adhered to:</t>
  </si>
  <si>
    <t>2019/20 - Irregular  Expenditure - Provincial Treasury Instructions / Circulars not adhered to:</t>
  </si>
  <si>
    <t>Prior period error - Service Provider performed duplicate vetting requests requested by the Department for Personnel Suitability Specifications</t>
  </si>
  <si>
    <r>
      <t xml:space="preserve">Total 
</t>
    </r>
    <r>
      <rPr>
        <b/>
        <i/>
        <sz val="11"/>
        <color theme="1"/>
        <rFont val="Calibri"/>
        <family val="2"/>
        <scheme val="minor"/>
      </rPr>
      <t>The total is in respect of a prior period error - detected in 2020/21 but relevant to 2019/20</t>
    </r>
  </si>
  <si>
    <r>
      <t xml:space="preserve">Total 
</t>
    </r>
    <r>
      <rPr>
        <b/>
        <i/>
        <sz val="11"/>
        <color theme="1"/>
        <rFont val="Calibri"/>
        <family val="2"/>
        <scheme val="minor"/>
      </rPr>
      <t>The total is in respect of a prior period error - detected in 2019/20 but relevant to 2018/19</t>
    </r>
  </si>
  <si>
    <t>(ii)(bb) - FRUITLESS &amp; WASTEFUL EXPENDITURE - 01 APRIL 2019 - 31 MARCH 2020</t>
  </si>
  <si>
    <t>(ii)(aa) - FRUITLESS &amp; WASTEFUL EXPENDITURE - 01 APRIL 2018 - 31 MARCH 2019</t>
  </si>
  <si>
    <t>(ii)(cc) - FRUITLESS &amp; WASTEFUL EXPENDITURE - 01 APRIL 2020 - 31 MARCH 2021</t>
  </si>
  <si>
    <t>(i)(cc) - IRREGULAR EXPENDITURE - 01 APRIL 2020 - 31 MARCH 2021</t>
  </si>
  <si>
    <t>(i)(bb) - IRREGULAR EXPENDITURE - 01 APRIL 2019 - 31 MARCH 2020</t>
  </si>
  <si>
    <t>(i)(aa) - IRREGULAR EXPENDITURE - 01 APRIL 2018 - 31 MARCH 2019</t>
  </si>
  <si>
    <t>A</t>
  </si>
  <si>
    <t>B</t>
  </si>
  <si>
    <t>C</t>
  </si>
  <si>
    <t>A+B+C</t>
  </si>
  <si>
    <t>AFS 2018/19</t>
  </si>
  <si>
    <t>A+B</t>
  </si>
  <si>
    <t>AFS 2019/20</t>
  </si>
  <si>
    <t>Specifications were not approved by the delegated official in terms of the Department's SCM Delegation SD1 for the procurement of A4 PVC Folders. According to SCM Delegation SD1: A Deputy Director's signature is required to approve specifications where the financial implication is R10,000 to R500,000 - the specifications were approved by an Assistant Director.</t>
  </si>
  <si>
    <t>Supplier was not actively registered on the Central Supplier Database - valid expense subsequent to year end - The service provider's status was valid at the date of quotation</t>
  </si>
  <si>
    <t>NTR16A.6.3
The accounting officer or accounting authority must ensure that - contracts relating to information technology are prepared in accordance with the State Information Technology Act, 1998 (Act No. 88 of 1998) and any regulations made in terms of that Act.
NTR 8.2.1
An official of an institution may not spend or commit public money except with the approval (either in writing or by duly authorised electronic means) of the accounting officer or authorised officer.</t>
  </si>
  <si>
    <t>The software was initially procured through SITA off an existing contract between SITA and the service provider, Wolters Kluwer. No quotations were issued to the WCG from SITA for 2018 which placed the WCG at high legal risk of non-compliance and has been an ongoing issue with SITA since 2015. The WCG consistently followed-up with SITA and was informed in September 2015 that the supplier did not sign a renewal of the enterprise level agreement with SITA, which meant that there was no longer a contract in place between SITA and the supplier and that individual requests needed to be processed for each SITA client who uses TeamMate software.
From November 2016, SITA informed the WCG that a national contract between the service provider and SITA was being re-established and SITA was finalising the contract with Wolters Kluwer. In May 2018 SITA confirmed that a new contract was established and signed between the service provider Wolters Kluwer and SITA and this confirmation allowed for the initiation of payments for the long outstanding Licence Renewal and Maintenance Fees (2015 and 2016) to ensure the continuation of services from Wolters Kluwer.
Annual Maintenance Fees for 2017 and 2018 were approved and paid in terms of an emergency procurement process in line with regulation 17.6 of SITA Regulations, after communication from SITA indicated that they fully support the WCG invoking an emergency procurement process in accordance with SITA regulations. This was necessary to ensure the effective use of the TeamMate application during the 2017 and 2018 calendar years.</t>
  </si>
  <si>
    <t>2018/19 - Not applicable - The expenses were valid or were recovered from the supplier or the official and were therefore deemed not irregular</t>
  </si>
  <si>
    <t>2019/20 - Not applicable - The expenses were valid or were recovered from the supplier or the official and were therefore deemed not irregular</t>
  </si>
  <si>
    <t>2018/19 - Not applicable - The expenses were valid or were recovered from the supplier or the official and were therefore deemed not fruitless and wasteful</t>
  </si>
  <si>
    <t>2019/20 - Not applicable - The expenses were valid or were recovered from the supplier or the official and were therefore deemed not fruitless and wasteful</t>
  </si>
  <si>
    <t>2020/21 - Not applicable - The expenses were valid or were recovered from the supplier or the official and were therefore deemed not fruitless and wasteful</t>
  </si>
  <si>
    <t>An official was required to attend a course in respect of the Professional development project  presented by the University of Cape Town. The official attended the course however, the agreement was approved by the Chief Director and not the Branch Head.</t>
  </si>
  <si>
    <t>An official utilised car rental services for official purposes. The cost of the car hire fees varied due to an additional petrol cost.
This was therefore deemed as a valid expense subsequent to year end and is therefore not irregular.</t>
  </si>
  <si>
    <t>Subsequent to year end the delegated authority confirmed that verbal approval was given for the official to procure the IT consumables out of pocket and that the official did not request approval to pay for the IT consumables (post procurement) but only requested approval to be reimbursed in this regard.
This was therefore deemed as a valid expense subsequent to year end and is therefore not irregular.</t>
  </si>
  <si>
    <t>Subsequent to year end the delegated authority confirmed that verbal approval was given for the official to procure the domain names out of pocket and that the official did not request approval to pay the domain renewal invoices (post procurement) but only requested approval to be reimbursed in this regard.
This was therefore deemed as a valid expense subsequent to year end and is therefore not irregular.</t>
  </si>
  <si>
    <t>NTR16A.6.3
The accounting officer or accounting authority must ensure that - 
contracts relating to information technology are prepared in accordance with the State Information Technology Act, 1998 (Act No. 88 of 1998) and any regulations made in terms of that Act.
NTR 8.2.1
An official of an institution may not spend or commit public money except with the approval (either in writing or by duly authorised electronic means) of the accounting officer or authorised officer.</t>
  </si>
  <si>
    <t xml:space="preserve">On 30 March 2016, the Department via the State Information Technology Agency SOC Ltd (SITA) concluded an Enterprise Licencing Agreement (ELA) with Open Text South Africa (Pty) Ltd for the three-year period 01 April 2016 to 31 March 2019.
In October 2018, the Department approached SITA with an approved business case, for the renewal of the Open Text South Africa (Pty) Ltd ELA with the intention to have the ELA renewed with effect from 01 April 2019. In terms of the ELA software licencing and software maintenance services were provided to the Department.
Despite numerous engagements and discussions with SITA very little progress was made with renewing the ELA and on 18 July 2019 SITA informed the Department that the bid to renew the ELA had to be cancelled. At this stage, the ELA had already lapsed on 31 March 2019.  
On 09 September 2019 the Acting Director General of the Department gave approval for the Department to follow an emergency procurement process to enter into a new ELA with Open Text South Africa (Pty) Ltd. 
Post the Department's Negotiation Committee and Open Text South Africa (Pty) Ltd's discussions, a final amended pricing schedule was received form Open Text South Africa (Pty) Ltd on 13 November 2019 in respect of Licence Support Reinstatement Fee relating to the period 01 April 2019 to 31 October 2019 and made provision for Open Text South Africa (Pty) Ltd to provide services to the Department from 01 November 2019.
On 29 November 2019 the Accounting Officer approved the Bid Adjudication Committee recommendation to award the bid to Open Text South Africa (Pty) Ltd and on 29 November 2019 the letter of award was sent to Open Text South Africa (Pty) Ltd and signed by both the Department and Open Text South Africa (Pty) Ltd.
The month of November 2019 was erroneously omitted during the discussions held between the Department's Negotiation Committee and Open Text South Africa (Pty) Ltd for services rendered by Open Text South Africa (Pty) Ltd during the period 01 November 2019 to 29 November 2019 and was therefore deemed irregular as no contract was in place between the Department and Open Text South Africa (Pty) Ltd for this period. However, regardless of the start date of the services i.e. 29 November 2019 or 01 December 2019 the Department would still have been required to pay for the month of November 2019 in respect of a Licence Support Reinstatement Fee.
</t>
  </si>
  <si>
    <t>2020/21 - Irregular Expenditure - National Treasury Regulations / Framework / Guide not adhered to:</t>
  </si>
  <si>
    <t>2020/21 - Irregular  Expenditure - Provincial Treasury Instructions / Circulars not adhered to:</t>
  </si>
  <si>
    <t>2020/21 - Irregular Expenditure - Public Finance Management Act not adhered to:</t>
  </si>
  <si>
    <t>2020/21 - Not applicable - The expenses were valid or were recovered from the supplier or the official and were therefore deemed not irregular</t>
  </si>
  <si>
    <t xml:space="preserve">Due to unforeseen circumstances the interview candidate missed their scheduled flight and the Travel Agent activated the after hour service fee to reschedule the flights as per the agreed upon contract with the Department. 
The expense was therefore deemed as a valid expense and is therefore not fruitless and wasteful.
</t>
  </si>
  <si>
    <t>The department was billed for cancellation fees for a Tender Bulletin Notice which was cancelled. The cancellation was as a result of the bid evaluation committee evaluating the bids received and no compliant bidder being found. Therefore, it was recommended that specification be revised and re-advertised.
The expense was therefore deemed as a valid expense and is therefore not fruitless and wasteful.</t>
  </si>
  <si>
    <t>An official was scheduled to utilise a shuttle service to attend a meeting at the National School of Government. The official fell ill and could not attend the meeting or inform the travel agent to cancel the shuttle service as a result of their condition. A doctor's certificate was submitted in this regard. 
The expense was therefore deemed as a valid expense and is therefore not fruitless and wasteful.</t>
  </si>
  <si>
    <t xml:space="preserve">Due to a visa application appointment for official purposes the interview candidate missed the scheduled shuttle service and was unable to cancel with the Travel Agent timeously as by the time the notification to cancel was sent the shuttle had already departed to collect the official.
The expense was therefore deemed as a valid expense and is therefore not fruitless and wasteful.
</t>
  </si>
  <si>
    <r>
      <t xml:space="preserve">2019/20 - Fruitless and Wasteful Expenditure - National Treasury Regulations not adhered to: </t>
    </r>
    <r>
      <rPr>
        <b/>
        <sz val="11"/>
        <color theme="1"/>
        <rFont val="Calibri"/>
        <family val="2"/>
        <scheme val="minor"/>
      </rPr>
      <t>(Prior period error relevant to 2018/19)</t>
    </r>
  </si>
  <si>
    <t>2018/19 - Fruitless and Wasteful Expenditure - Provincial Treasury Instructions / Circulars not adhered to:</t>
  </si>
  <si>
    <t>2018/19 - Fruitless and Wasteful Expenditure - Public Finance Management Act not adhered to:</t>
  </si>
  <si>
    <t>2019/20 - Fruitless and Wasteful Expenditure - National Treasury Regulations / Framework / Guide not adhered to:</t>
  </si>
  <si>
    <r>
      <t xml:space="preserve">2019/20 - Fruitless and Wasteful Expenditure - National Treasury Regulations not adhered to: </t>
    </r>
    <r>
      <rPr>
        <b/>
        <sz val="11"/>
        <color theme="1"/>
        <rFont val="Calibri"/>
        <family val="2"/>
        <scheme val="minor"/>
      </rPr>
      <t>(Prior period error relevant to 2019/20)</t>
    </r>
  </si>
  <si>
    <t>2019/20 - Fruitless and Wasteful Expenditure - Provincial Treasury Instructions / Circulars not adhered to:</t>
  </si>
  <si>
    <t xml:space="preserve">Car Rental damages - unknown to the official </t>
  </si>
  <si>
    <t>An official utilised a hired vehicle to attend the Technical Consultative Committee meeting in Johannesburg and returned the vehicle without damages. The vehicle was reported to have rear fender damage, however, the official was not responsible for the damages and did not act negligently as the official reported the damage in the incident report.
The expense was therefore deemed as a recoverable expense and was recovered from the supplier and is therefore not fruitless and wasteful.</t>
  </si>
  <si>
    <t>2020/21 - Fruitless and Wasteful Expenditure - National Treasury Regulations / Framework / Guide not adhered to:</t>
  </si>
  <si>
    <t>2020/21 - Fruitless and Wasteful Expenditure - Provincial Treasury Instructions / Circulars not adhered to:</t>
  </si>
  <si>
    <t>An official</t>
  </si>
  <si>
    <t>NTR 03 of 2017/18 - Cost Containment Measures
Accounting officers and accounting authorities may consider appropriate benchmark costs with other professional bodies or regulatory bodies prior to granting approval for an employee to attend a conference or event within the borders of South Africa. Such benchmark costs may not exceed R2,500 per employee per day. The National Treasury may periodically review this amount. 
If the amount referred to above exceeds R2,500 per employee per day, the accounting officer or accounting authority may consider granting approval for employees of their respective institutions to attend.
The Accounting Officer sub-delegated the above to the Branch Head.</t>
  </si>
  <si>
    <t>The former Chief Director indicated that reliance was placed on the assurance that his staff had confirmed with Finance that the signatories were correct rather than checking the delegation first hand. Furthermore, the error was made in good faith due to the weaknesses in the controls above. The Chief Director subsequently requested that his staff print the relevant delegation to accompany future submissions for ease of reference of signatories and to confirm that the delegation is appropriate and that the correct signatories are on the submission.</t>
  </si>
  <si>
    <t>Corporate Branding Clothing for the Better Together Games do not form part of uniforms as per the Standard Chart of Accounts - branded shirts purchased limited to new employees appointed between October 2017 and September 2018</t>
  </si>
  <si>
    <t>The Western Cape Provincial Government wished to procure and issue corporate branded items of clothing to all the participating institutions in a multitude of sporting codes which will facilitate the management and identification of the different teams representing the various institutions; and provide for a competitive spirit that is core to the success of an event such as the Better Together Games.
The Western Cape Provincial Treasury viewed the supply of branded clothing to staff as equivalent to supplying staff with a uniform for the day, which can be reused at future departmental functions and that the recovery of the cost for those corporate branded items of clothing will result in an administrative burden and a disincentive for participants. The practice to provide corporate wear has been in place since 1998.
However, the National Treasury was of the view that corporate branded items of clothing for the Better Together Games do not form part of uniforms.</t>
  </si>
  <si>
    <t>The renewal of membership with the institute of commercial forensic practitioners was procured, however, no proof could be found upon payment that the service provider's Central Supplier Database status was indeed valid upon approval of the order. Subsequent to year end it was confirmed that the service provider's Central Supplier Database status was valid at the date of quotation.
This was therefore deemed as a valid expense subsequent to year end and is therefore not irregular.</t>
  </si>
  <si>
    <t xml:space="preserve">When requesting the procurement of catering services, the official obtained the necessary approval from the delegated authority for the catering expense. However, the day before the Symposium three officials indicated that they were unable to attend and that they had made arrangements for other officials to attend in their respective places. As a result additional halaal meals had to be ordered from the supplier's halaal supplier at an additional cost and no prior approval was received from the delegated authority (Branch Head) for this additional cost. </t>
  </si>
  <si>
    <t>TeamMate Software renewal payment made in the absence of an approved contract</t>
  </si>
  <si>
    <t>NTR 03 of 2017/18 - Cost Containment Measures
Catering expenses - Departments, constitutional institutions and public entities may not incur catering expenses for internal meetings, unless approved otherwise by the relevant accounting officer or accounting authority.
The Accounting Officer sub-delegated the above to the Branch Head.</t>
  </si>
  <si>
    <t>The supplier was not registered on the Western Cape Supplier Database (WCSD) and Central Supplier Database (CSD) and at the time Departments could not conduct business with any supplier/service provider who was not actively registered on the WCSD and the CSD - however, a deviation from the WCSD could be obtained from the Accounting Officer. Subsequent to year end it was confirmed that the Acting Accounting Officer granted approval to deviate from the WCSD.
This was therefore deemed as a valid expense subsequent to year end and is therefore not irregular.</t>
  </si>
  <si>
    <t>In litigation matters involving the courts the Department must use the state attorney who then briefs advocates to appear in court on behalf of the Department. While the Department retains the obligation to pay the advocate's fees, subsequent to year end it was confirmed that the Department was not the procuring entity in this instance and therefore prior written approval of the Accounting Officer was not required for the external legal services.
This was therefore deemed as a valid expense subsequent to year end and is therefore not irregular.</t>
  </si>
  <si>
    <t xml:space="preserve">No prior approval to disburse an additional amount for  Accommodation </t>
  </si>
  <si>
    <t>No prior approval to purchase IT Consumables was obtained</t>
  </si>
  <si>
    <t>No prior approval for domain names was obtained</t>
  </si>
  <si>
    <t>Renewal of TeamMate Licences - Software for the period 01 January 2020 – 07 April 2020 was utilised in the absence of an approved contract</t>
  </si>
  <si>
    <t>The procurement of a mobile data service and routers was vital to ensure that essential staff and new health facilities worked remotely during and after the COVID19 pandemic. In order for staff to work remotely they required data connectivity to access the Internet, relevant applications and to collaborate via the Teams solutions in order to do video-conferencing. The routers, APN and data services were procured for a period of 12 months and would then be used as back-up connectivity at the Department's most vulnerable facilities who are often faced with connectivity outages due to vandalism. 
Although the quotation provided by LTSA (service provider) indicated a line item "Top Up @15c per MB, this description was erroneously omitted from the submission approved by the Accounting Officer and due to the oversight all amounts paid to LTSA expressly for the extra / top-up data (i.e. data beyond the data comprising the agreed monthly 500GB bundle) was considered irregular expenditure, as such expenditure was not incurred with the approval of the Accounting Officer as required by Regulation 8.2 of the NTRs.</t>
  </si>
  <si>
    <t>Due to unforeseen circumstances the after hour service had to be utilised by the interview candidate - valid expense</t>
  </si>
  <si>
    <t>In terms of the DPSA Directive 5 items must be checked as a minimum i.e. Criminal Record, Credit/financial record, ID/Citizenship verification, qualifications and previous employment/reference checks-other are optional and relate to inherent job requirements, such as driving licences and professional registration. The products not contracted i.e. Citizenship, combined credit checks, qualification general, MRZ Passport and Visa validation and verification fee: higher education.
The duplications issue is a combination of the IVERITY system not changing a status icon when a request has been sent possibly due to the system being slow or slow networks or even load shedding which affect the response times experienced by users and as a result thereof the user clicks the request icon multiple times and in return has sent multiple requests unknowingly resulting in duplicated requests. At times the system does not indicate that the request has been sent as no status changed on the system and ICAS indicates that no request was received therefore another request is sent by the Department. The IVERITY system also did not indicate how many times a product has been requested or prompt users if a product has already been requested and it is only once the report is downloaded that a user will be able to see the duplicated requests, however already requested and therefore due to be paid to ICAS.
At the time of selection the requested products were not specifically referenced on the IVERITY system. Subsequently the product selection on the IVERITY system changed to contracted items only. Furthermore, to prevent duplications ICAS developers have built in a code line where as soon as the submit button is clicked, it will be blanked out and state in progress until confirmation is given.</t>
  </si>
  <si>
    <t>lnterview candidate/applicant</t>
  </si>
  <si>
    <t>PARLIAMENTARY QUESTION 22 APRIL 2022</t>
  </si>
  <si>
    <t>(b)(i) and (ii) Details of the National Treasury / Provincial Treasury Instructions not adhered to</t>
  </si>
  <si>
    <t>(c)(i) and (ii) Reasons for non-adherence</t>
  </si>
  <si>
    <t>(b((i) and (ii) Details of the National Treasury / Provincial Treasury Instructions not adhered to</t>
  </si>
  <si>
    <t>(c) (i) and (ii)Reasons for non-adherence</t>
  </si>
  <si>
    <t>Only one Education Training and Development Training Programme Practitioner was available to present the Compulsory Skills Development Training Programme as all the ETDPs were already programmed to present PTE learning programmes. Orders were placed with George High School and Gardens Commercial High School to utilise their venues to deliver the training and Departments made arrangements that their interns attend the training. Some of those interns were rural interns. Learning Cape Initiative was found to be suspended on the CSD when the order was generated and was only active on the system again on 07 July 2018. Therefore only the first two weeks of training was deemed irregular as in the third week the supplier was CSD compliant.
If the training was cancelled it would have led to fruitless and wasteful expenditure as the Departments already made arrangements for their interns to attend the training and the venue hosts made arrangements for their facility managers, catering staff and cleaners to be onsite during the school holidays as they are normally off during that time.</t>
  </si>
  <si>
    <t>The exchange of gifts is commonplace within international engagements as it expresses the goodwill of the stakeholders towards each other, which carries significant symbolic importance in international relations. Gifts handed over normally tend to be unique to a specific region or carries cultural importance. At the time the Directorate: International Relations procured gifts for international engagements, and as a number of these international engagements were outgoing visits, a light weight, appropriate gift was required. 
Ostrich leather pens were identified as such an option. Due to the seriously low gift bank of the Directorate: International Relations and the number of high level engagements in May 2018, the official, as a stopgap measure, utilised his own funds to procure these pens for the unit and the physical procurement was done by a colleague from DLG who arranged for the transportation of the pens back to Cape Town free of charge, resulting in a further reduction of the cost. The official then reimbursed the DLG colleague. As the official had no prior approval to procure these pens the transaction was deemed as an irregular expense.</t>
  </si>
  <si>
    <t xml:space="preserve">Oversight by the Assistant Director. The Assistant Director approved the specifications as they could not find suitable suppliers to provide the service utilising the three quote system and therefore requested that the IPS system be utilised to test the market. The IPS system was used due to the challenge of finding a suitable supplier for this specific service. The Assistant Director approved the specifications on the basis that it would have been less than R10,000, giving him the delegated authority to approve the specifications. The Assistant Director indicated that the oversight will not be repeated as additional control measures such as checklists and attaching the relevant SCM delegations will be attached to each service request / specifications / requisition form. </t>
  </si>
  <si>
    <t xml:space="preserve">An interview candidate's interview was scheduled and confirmed. Quotations were requested and received from the Travel Agent in order to generate the respective order. However, upon generating the order the Travel Agent advised that there were no more flights available on SAA. Due to the unavailability of the SAA flights the only flight that was available was a British Airways flight which cost more than the SAA flight.
Upon receiving the updated quotation from the Travel Agent - note that the interview was scheduled for the next day - the official responsible for the booking was under immense pressure to confirm the flights and due to an oversight confirmed the flights without the  required approval of the delegated authority i.e. branch head for the procurement of business class tickets. It must be noted that the travel agent also did not state in the communication that the flight was no longer economy class but was business class. </t>
  </si>
  <si>
    <t>An interview candidate's interview was scheduled and confirmed. Quotations were requested and received from the Travel Agent and approved in order to generate the respective order however, the candidate's connecting flight was erroneously not added to the requisition for approval and was only detected upon receipt of the Tax Invoice. However, subsequent to year end it was confirmed that the request to travel in respect of the interview candidate was approved by the delegated authority prior to the candidate's interview.
An interview candidate's interview was scheduled and confirmed. Quotations were requested and received from the Travel Agent in order to generate the respective order. However, upon generating the  order the Travel Agent advised that there were no more flights available for the selected airline. Due to the unavailability of the selected airline's flights the only flight that was available was one that cost more. This amendment to the flight cost was erroneously not added to the requisition for approval and was only detected upon receipt of the Tax Invoice. However, subsequent to year end it was confirmed that the request to travel in respect of the interview candidate was approved by the delegated authority prior to the candidate's interview.
These expenses were therefore deemed as a valid expenses subsequent to year end and were therefore not irregular.</t>
  </si>
  <si>
    <t>An official was required to travel to George to facilitate training at the DOH. The training was scheduled and confirmed. Quotations were requested and received from the Travel Agent in order to generate the respective order; however, upon generating the order for the quoted amount the Travel Agent advised that due to the time it took to generate the order, the room was no longer available and the next available room cost more per night. Due to an oversight no prior approval was obtained from the delegated authority to disburse an additional cost for the accommodation.</t>
  </si>
  <si>
    <t>Compulsory Skills Training was scheduled and confirmed for PAY interns. Quotations were requested, received, approved and an order generated. However, when the bus drivers began collecting the interns from various locations in the Eden District it was discovered that there had been a mix-up in the intended destination for these interns who were scheduled to attend training at Die Bult Training Centre in George.
Discussions held between the service provider and Departmental officials ensued and it was agreed to utilise the emergency procurement to enable the service provider to render the transportation service to the correct destination i.e. George. However, this emergency procurement for the additional cost was not approved by the delegated authority prior to or on the date the service was rendered but thereafter, therefore resulting in an irregular expense. It must be noted that the service was rendered and all interns were transported to the relevant training venue.</t>
  </si>
  <si>
    <t xml:space="preserve">The Directorate has an operating lease with the supplier Konica Minolta South Africa (Pty) Ltd for the rental of an all-in-one printer, scanner and copier. The contract with the supplier expired on 31 July 2018 however the Tax Invoice paid related to services rendered in August 2018. The Directorate entered into a new lease agreement with Bytes Document Solutions on 16 August 2018, however, Bytes could not deliver on time as there was a delay in the shipping of the particular model from abroad.
Due to operational requirements and the nature of the support service rendered by the unit within the Directorate, the Konica Minolta machine continued to be used and was only collected by the service provider on 30 August 2018. </t>
  </si>
  <si>
    <t xml:space="preserve">The irregular expenditure was caused by a delay in the finalisation of the order, resulting in the service provider being non-compliant in respect of the tax status on the CSD.
Both officials involved in the procurement of the training course acknowledged the administrative oversight and were cautioned in order to ensure that it does not recur. Officials, as a rule, are not allowed to attend any training courses unless an order number has been received prior to the start of the course. </t>
  </si>
  <si>
    <t>An official utilised car rental services to attend the NSG launch. The cost of the car hire fees varied due to an additional sundry and e-toll charge; however, it was found subsequent to year end that the total cost paid did not exceed the total cost approved [Car Hire, Accommodation &amp; Air Travel].
This was therefore deemed as a valid expense subsequent to year end and is therefore not irregular.</t>
  </si>
  <si>
    <t xml:space="preserve">In terms of the DPSA Directive 5 items must be checked as a minimum i.e. Criminal Record, Credit/financial record, ID/Citizenship verification, qualifications and previous employment/reference checks-other are optional and relate to inherent job requirements, such as driving licences and professional registration. The products not contracted i.e. Citizenship, combined credit checks, qualification general, MRZ Passport and Visa validation and verification fee: higher education.
The irregular expense was as a result of users selecting Citizenship and additional fees charged by Universities, passport verification checks and credit checks other than TransUnion. Additional fees charged by ICAS are due to Universities / Institutions charging fees to vet the information - if the additional fees are not accepted by the Department ICAS will not be able to conclude the verification process and appointments will not be processed - it must be noted that ICAS did not specify this in the specifications
It must be noted that the ICAS billing system initially did not indicate all the elements verified so it was difficult to pick up that the ICAS system offered elements not included in the contract. The oversight in respect of selecting non-contracted products was as a result of the complexity of the billing system.
At the time of selection the requested products were not specifically referenced on the IVERITY system and ICAS should have blocked citizenship and other non-contracted items sooner. Subsequently the product selection on the IVERITY system changed to contracted items only. </t>
  </si>
  <si>
    <t>Polygraph examinations are required by the PFS to conduct their investigations. Subsequent to year end it was confirmed that the additional and/or cancellation fee was unavoidable due to the illness and hospitalization of the official scheduled to attend the polygraph examination and that there was nothing PFS could have done to avoid the additional cost.
Therefore, the additional and/or cancellation fee does not meet the requirements of an irregular expense as another service provider would have also charged a cancellation fee and extra hourly charges for time spent in excess of the allocated time for the polygraph examination
This was therefore deemed as a valid expense subsequent to year end and is therefore not irregular.</t>
  </si>
  <si>
    <t xml:space="preserve">The line function fast-tracked the procurement of the training as there was only one sole-service provider; the training was pivotal to the implementation of the go-live pilot of the Values-Based Leadership Development Programme as it had to be completed before the pilot launched in April 2020, and it was directed and instructed by senior management that we were to collaborate with The City of Cape Town (CCT) so we could learn from each other. The City of Cape Town (CCT) confirmed the training date without consulting the Department; thus the Department had to act quickly and decisively in order to fulfill the mandate from senior management. </t>
  </si>
  <si>
    <t>The Chief Directorate: Internal Audit uses the TeamMate Audit Management System as the main operating tool to document all internal audit working papers supporting reports issued, as well as time capturing and project scheduling for the unit. This is where all templates and libraries are maintained in support of the Western Cape Government Internal Audit Services. 
The annual maintenance fee is paid to secure the ongoing technical maintenance and support from the service agent to resolve any problems that arise with the software; access to relevant upgrades of the software to ensure that the software remain compatible within the broader IT environment.
The renewal of the maintenance and licence fees ensures continued support and licencing from the service provider. 
The process for the renewal of the 3-year contract was unclear between SITA and DOTP and no indication provided that it would be more time consuming than the normal renewal process performed in previous years as new documentation / templates were required to be submitted and although requested, the documentation was not received from SITA. Continued availability of this software is imperative for the delivery of an effective internal audit service in the Western Cape Government.</t>
  </si>
  <si>
    <t xml:space="preserve">An interview candidate's interview was concluded as per the scheduled time, However, due to traffic congestion the interview candidate missed the scheduled flight and the Travel Agent activated the after hour service fee to reschedule the flights as per the agreed upon contract with the Department. 
The expense was therefore deemed as a valid expense and is therefore not fruitless and wasteful.
</t>
  </si>
  <si>
    <t xml:space="preserve">An official was scheduled to attend the President's Coordinating Council meeting, however, the meeting was postponed until further notice. The Travel Agent cancelled the flight arrangements however, the outbound flight with SAFAIR was non-refundable.
The expense was therefore deemed as a valid expense and is therefore not fruitless and wasteful.
</t>
  </si>
  <si>
    <t xml:space="preserve">An official attended a wage negotiation meeting at the PSCBC office; however, the meeting carried on longer than expected and the official did not make use of the booked shuttle service. The Travel Agent was notified accordingly to change the shuttle service time and notified the service provider, however, they failed to inform the driver timeously. The service provider committed to reimburse the cost charged with a credit note.
The expense was therefore deemed as recoverable and is therefore not fruitless and wasteful.
</t>
  </si>
  <si>
    <t>SCOA Training was booked with the course facilitator; however, due to an oversight by the official/s responsible for confirming the training with the respective official/s no attendees arrived for the class and the facilitator dispatched by the NSG for the course had to drive back to East London. The official forgot to cancel with the supplier, a sanction of a verbal warning was issued to the official for the oversight as the expense was indeed in vain and therefore fruitless and wasteful and would have been avoided had reasonable care been exercised.</t>
  </si>
  <si>
    <r>
      <t xml:space="preserve">ESRI SA contract expired on 30 June 2018; however, timesheets attached in support of the invoice indicated that services were rendered from 02 July 2018 to 17 July 2018. The renewal/extension was awarded to the supplier on 23 July 2018 - a gap therefore existed between 01 July 2018 and 22 July 2018 as no extension covered that period. 
This irregular expense was caused by the resignation of the TAPS NPO developer as the time taken to be reappointed resulted in the 88 hours worked after the </t>
    </r>
    <r>
      <rPr>
        <sz val="11"/>
        <rFont val="Calibri"/>
        <family val="2"/>
        <scheme val="minor"/>
      </rPr>
      <t>Expansion</t>
    </r>
    <r>
      <rPr>
        <sz val="11"/>
        <color theme="1"/>
        <rFont val="Calibri"/>
        <family val="2"/>
        <scheme val="minor"/>
      </rPr>
      <t xml:space="preserve"> date of 30 June 2018 in order to complete the development and sign it off. This commitment mitigated the risk of the project not being completed and allowed the Tax Invoice to be provided by the supplier to receive payment timeously.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</si>
</sst>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1" formatCode="_-* #,##0_-;\-* #,##0_-;_-* &quot;-&quot;_-;_-@_-"/>
    <numFmt numFmtId="43" formatCode="_-* #,##0.00_-;\-* #,##0.00_-;_-* &quot;-&quot;??_-;_-@_-"/>
    <numFmt numFmtId="164" formatCode="&quot;$&quot;#,##0_);\(&quot;$&quot;#,##0\)"/>
    <numFmt numFmtId="165" formatCode="_(* #,##0_);_(* \(#,##0\);_(* &quot;-&quot;_);_(@_)"/>
    <numFmt numFmtId="166" formatCode="_(&quot;$&quot;* #,##0.00_);_(&quot;$&quot;* \(#,##0.00\);_(&quot;$&quot;* &quot;-&quot;??_);_(@_)"/>
    <numFmt numFmtId="167" formatCode="_(* #,##0.00_);_(* \(#,##0.00\);_(* &quot;-&quot;??_);_(@_)"/>
    <numFmt numFmtId="168" formatCode="_ * #,##0_ ;_ * \-#,##0_ ;_ * &quot;-&quot;??_ ;_ @_ "/>
    <numFmt numFmtId="169" formatCode="_(* #,##0_);_(* \(#,##0\);_(* &quot;-&quot;??_);_(@_)"/>
    <numFmt numFmtId="170" formatCode="dd\-mmm\-yy_)"/>
    <numFmt numFmtId="171" formatCode="#,##0;\-#,##0;&quot;-&quot;"/>
    <numFmt numFmtId="172" formatCode="General_)"/>
    <numFmt numFmtId="173" formatCode="#,##0.00;\-#,##0.00;&quot;-&quot;"/>
    <numFmt numFmtId="174" formatCode="0.0%;\(0.0%\)"/>
    <numFmt numFmtId="175" formatCode="#,##0%;\-#,##0%;&quot;- &quot;"/>
    <numFmt numFmtId="176" formatCode="&quot;$&quot;#,##0.0"/>
    <numFmt numFmtId="177" formatCode="#,##0.0%;\-#,##0.0%;&quot;- &quot;"/>
    <numFmt numFmtId="178" formatCode="0.000000"/>
    <numFmt numFmtId="179" formatCode="#,##0.00%;\-#,##0.00%;&quot;- &quot;"/>
    <numFmt numFmtId="180" formatCode="0.00000"/>
    <numFmt numFmtId="181" formatCode="#,##0.0;\-#,##0.0;&quot;-&quot;"/>
    <numFmt numFmtId="182" formatCode="&quot;$&quot;#,##0,;\(&quot;$&quot;#,##0,\)"/>
    <numFmt numFmtId="183" formatCode="d/m/yy"/>
    <numFmt numFmtId="184" formatCode="[Red]0%;[Red]\(0%\)"/>
    <numFmt numFmtId="185" formatCode="d/m/yy\ h:mm"/>
    <numFmt numFmtId="186" formatCode="0%;\(0%\)"/>
    <numFmt numFmtId="187" formatCode="0.0000000"/>
    <numFmt numFmtId="188" formatCode="\ \ @"/>
    <numFmt numFmtId="189" formatCode="0.00000000"/>
    <numFmt numFmtId="190" formatCode="\ \ \ \ @"/>
    <numFmt numFmtId="191" formatCode="_-&quot;£&quot;* #,##0_-;\-&quot;£&quot;* #,##0_-;_-&quot;£&quot;* &quot;-&quot;_-;_-@_-"/>
    <numFmt numFmtId="192" formatCode="_-&quot;£&quot;* #,##0.00_-;\-&quot;£&quot;* #,##0.00_-;_-&quot;£&quot;* &quot;-&quot;??_-;_-@_-"/>
    <numFmt numFmtId="193" formatCode="_(* #,##0.00_);_(* \(#,##0.00\);_(* &quot;-&quot;_);_(@_)"/>
  </numFmts>
  <fonts count="96" x14ac:knownFonts="1">
    <font>
      <sz val="11"/>
      <color theme="1"/>
      <name val="Calibri"/>
      <family val="2"/>
      <scheme val="minor"/>
    </font>
    <font>
      <sz val="11"/>
      <color theme="1"/>
      <name val="Calibri"/>
      <family val="2"/>
      <scheme val="minor"/>
    </font>
    <font>
      <sz val="11"/>
      <color rgb="FFFF0000"/>
      <name val="Calibri"/>
      <family val="2"/>
      <scheme val="minor"/>
    </font>
    <font>
      <sz val="10"/>
      <color indexed="10"/>
      <name val="Arial"/>
      <family val="2"/>
    </font>
    <font>
      <sz val="10"/>
      <color indexed="12"/>
      <name val="Arial"/>
      <family val="2"/>
    </font>
    <font>
      <sz val="10"/>
      <name val="Arial"/>
      <family val="2"/>
    </font>
    <font>
      <u/>
      <sz val="10"/>
      <color indexed="12"/>
      <name val="Arial"/>
      <family val="2"/>
    </font>
    <font>
      <sz val="10"/>
      <name val="MS Sans Serif"/>
      <family val="2"/>
    </font>
    <font>
      <sz val="10"/>
      <name val="Arial Narrow"/>
      <family val="2"/>
    </font>
    <font>
      <sz val="10"/>
      <color indexed="8"/>
      <name val="Arial Narrow"/>
      <family val="2"/>
    </font>
    <font>
      <sz val="10"/>
      <color indexed="9"/>
      <name val="Arial Narrow"/>
      <family val="2"/>
    </font>
    <font>
      <sz val="10"/>
      <color indexed="20"/>
      <name val="Arial Narrow"/>
      <family val="2"/>
    </font>
    <font>
      <sz val="10"/>
      <color indexed="8"/>
      <name val="Arial"/>
      <family val="2"/>
    </font>
    <font>
      <b/>
      <sz val="10"/>
      <color indexed="52"/>
      <name val="Arial Narrow"/>
      <family val="2"/>
    </font>
    <font>
      <b/>
      <sz val="10"/>
      <color indexed="9"/>
      <name val="Arial Narrow"/>
      <family val="2"/>
    </font>
    <font>
      <sz val="11"/>
      <color indexed="8"/>
      <name val="Calibri"/>
      <family val="2"/>
    </font>
    <font>
      <i/>
      <sz val="10"/>
      <color indexed="23"/>
      <name val="Arial Narrow"/>
      <family val="2"/>
    </font>
    <font>
      <sz val="18"/>
      <name val="Arial"/>
      <family val="2"/>
    </font>
    <font>
      <sz val="8"/>
      <name val="Arial"/>
      <family val="2"/>
    </font>
    <font>
      <i/>
      <sz val="12"/>
      <name val="Arial"/>
      <family val="2"/>
    </font>
    <font>
      <sz val="12"/>
      <name val="Times New Roman"/>
      <family val="1"/>
    </font>
    <font>
      <sz val="18"/>
      <name val="Times New Roman"/>
      <family val="1"/>
    </font>
    <font>
      <sz val="8"/>
      <name val="Times New Roman"/>
      <family val="1"/>
    </font>
    <font>
      <i/>
      <sz val="12"/>
      <name val="Times New Roman"/>
      <family val="1"/>
    </font>
    <font>
      <sz val="10"/>
      <color indexed="17"/>
      <name val="Arial Narrow"/>
      <family val="2"/>
    </font>
    <font>
      <b/>
      <sz val="12"/>
      <name val="Arial"/>
      <family val="2"/>
    </font>
    <font>
      <b/>
      <sz val="18"/>
      <name val="Arial"/>
      <family val="2"/>
    </font>
    <font>
      <b/>
      <sz val="11"/>
      <color indexed="62"/>
      <name val="Arial Narrow"/>
      <family val="2"/>
    </font>
    <font>
      <u/>
      <sz val="10"/>
      <color indexed="12"/>
      <name val="MS Sans Serif"/>
      <family val="2"/>
    </font>
    <font>
      <sz val="10"/>
      <color indexed="62"/>
      <name val="Arial Narrow"/>
      <family val="2"/>
    </font>
    <font>
      <sz val="10"/>
      <color indexed="14"/>
      <name val="Arial"/>
      <family val="2"/>
    </font>
    <font>
      <sz val="10"/>
      <color indexed="52"/>
      <name val="Arial Narrow"/>
      <family val="2"/>
    </font>
    <font>
      <sz val="10"/>
      <color indexed="60"/>
      <name val="Arial Narrow"/>
      <family val="2"/>
    </font>
    <font>
      <sz val="8"/>
      <name val="Arial Narrow"/>
      <family val="2"/>
    </font>
    <font>
      <b/>
      <sz val="14"/>
      <name val="Arial"/>
      <family val="2"/>
    </font>
    <font>
      <sz val="12"/>
      <name val="Arial"/>
      <family val="2"/>
    </font>
    <font>
      <b/>
      <sz val="10"/>
      <color indexed="63"/>
      <name val="Arial Narrow"/>
      <family val="2"/>
    </font>
    <font>
      <b/>
      <sz val="18"/>
      <color indexed="62"/>
      <name val="Cambria"/>
      <family val="2"/>
    </font>
    <font>
      <sz val="10"/>
      <color indexed="10"/>
      <name val="Arial Narrow"/>
      <family val="2"/>
    </font>
    <font>
      <b/>
      <u/>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sz val="12"/>
      <color theme="1"/>
      <name val="Calibri"/>
      <family val="2"/>
      <scheme val="minor"/>
    </font>
    <font>
      <b/>
      <sz val="12"/>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i/>
      <sz val="10"/>
      <name val="Calibri"/>
      <family val="2"/>
      <scheme val="minor"/>
    </font>
    <font>
      <b/>
      <sz val="10"/>
      <color rgb="FF00B050"/>
      <name val="Calibri"/>
      <family val="2"/>
      <scheme val="minor"/>
    </font>
    <font>
      <b/>
      <sz val="10"/>
      <color theme="7" tint="-0.249977111117893"/>
      <name val="Calibri"/>
      <family val="2"/>
      <scheme val="minor"/>
    </font>
    <font>
      <b/>
      <sz val="10"/>
      <color theme="8" tint="-0.249977111117893"/>
      <name val="Calibri"/>
      <family val="2"/>
      <scheme val="minor"/>
    </font>
    <font>
      <i/>
      <sz val="10"/>
      <name val="Calibri"/>
      <family val="2"/>
      <scheme val="minor"/>
    </font>
    <font>
      <b/>
      <sz val="14"/>
      <color rgb="FFFF0000"/>
      <name val="Calibri"/>
      <family val="2"/>
      <scheme val="minor"/>
    </font>
    <font>
      <b/>
      <sz val="10"/>
      <color indexed="12"/>
      <name val="Calibri"/>
      <family val="2"/>
      <scheme val="minor"/>
    </font>
    <font>
      <u/>
      <sz val="10"/>
      <color indexed="12"/>
      <name val="Calibri"/>
      <family val="2"/>
      <scheme val="minor"/>
    </font>
    <font>
      <sz val="10"/>
      <color rgb="FFFF0000"/>
      <name val="Calibri"/>
      <family val="2"/>
      <scheme val="minor"/>
    </font>
    <font>
      <b/>
      <sz val="10"/>
      <color theme="3" tint="-0.499984740745262"/>
      <name val="Calibri"/>
      <family val="2"/>
      <scheme val="minor"/>
    </font>
    <font>
      <b/>
      <sz val="10"/>
      <color theme="9" tint="-0.249977111117893"/>
      <name val="Calibri"/>
      <family val="2"/>
      <scheme val="minor"/>
    </font>
    <font>
      <b/>
      <sz val="10"/>
      <color rgb="FFFF0000"/>
      <name val="Calibri"/>
      <family val="2"/>
      <scheme val="minor"/>
    </font>
    <font>
      <i/>
      <sz val="10"/>
      <color theme="1"/>
      <name val="Calibri"/>
      <family val="2"/>
      <scheme val="minor"/>
    </font>
    <font>
      <b/>
      <sz val="11"/>
      <color rgb="FFFF0000"/>
      <name val="Calibri"/>
      <family val="2"/>
      <scheme val="minor"/>
    </font>
    <font>
      <b/>
      <sz val="10"/>
      <color theme="3"/>
      <name val="Calibri"/>
      <family val="2"/>
      <scheme val="minor"/>
    </font>
    <font>
      <u/>
      <sz val="11"/>
      <color theme="1"/>
      <name val="Calibri"/>
      <family val="2"/>
      <scheme val="minor"/>
    </font>
    <font>
      <b/>
      <sz val="10"/>
      <name val="Arial"/>
      <family val="2"/>
    </font>
    <font>
      <sz val="10"/>
      <color theme="1"/>
      <name val="Arial"/>
      <family val="2"/>
    </font>
    <font>
      <sz val="11"/>
      <name val="Calibri"/>
      <family val="2"/>
      <scheme val="minor"/>
    </font>
    <font>
      <b/>
      <sz val="11"/>
      <color theme="3" tint="-0.499984740745262"/>
      <name val="Calibri"/>
      <family val="2"/>
      <scheme val="minor"/>
    </font>
    <font>
      <b/>
      <sz val="20"/>
      <color theme="1"/>
      <name val="Century Gothic"/>
      <family val="2"/>
    </font>
    <font>
      <b/>
      <sz val="11"/>
      <color theme="1"/>
      <name val="Century Gothic"/>
      <family val="2"/>
    </font>
    <font>
      <b/>
      <sz val="12"/>
      <color theme="1"/>
      <name val="Century Gothic"/>
      <family val="2"/>
    </font>
    <font>
      <sz val="11"/>
      <color theme="1"/>
      <name val="Century Gothic"/>
      <family val="2"/>
    </font>
    <font>
      <b/>
      <sz val="10"/>
      <color theme="0"/>
      <name val="Century Gothic"/>
      <family val="2"/>
    </font>
    <font>
      <sz val="10"/>
      <color theme="1"/>
      <name val="Century Gothic"/>
      <family val="2"/>
    </font>
    <font>
      <b/>
      <sz val="10"/>
      <color theme="1"/>
      <name val="Century Gothic"/>
      <family val="2"/>
    </font>
    <font>
      <sz val="10"/>
      <name val="Century Gothic"/>
      <family val="2"/>
    </font>
    <font>
      <b/>
      <sz val="11"/>
      <color theme="0"/>
      <name val="Calibri"/>
      <family val="2"/>
      <scheme val="minor"/>
    </font>
    <font>
      <b/>
      <sz val="12"/>
      <color theme="1"/>
      <name val="Calibri"/>
      <family val="2"/>
      <scheme val="minor"/>
    </font>
    <font>
      <b/>
      <sz val="11"/>
      <color theme="3" tint="0.39997558519241921"/>
      <name val="Calibri"/>
      <family val="2"/>
      <scheme val="minor"/>
    </font>
    <font>
      <sz val="14"/>
      <color theme="1"/>
      <name val="Century Gothic"/>
      <family val="2"/>
    </font>
    <font>
      <sz val="8.5"/>
      <color rgb="FF003483"/>
      <name val="Calibri"/>
      <family val="2"/>
      <scheme val="minor"/>
    </font>
    <font>
      <sz val="7"/>
      <color rgb="FF003483"/>
      <name val="Times New Roman"/>
      <family val="1"/>
    </font>
    <font>
      <b/>
      <sz val="11"/>
      <color theme="9" tint="-0.249977111117893"/>
      <name val="Calibri"/>
      <family val="2"/>
      <scheme val="minor"/>
    </font>
    <font>
      <b/>
      <u/>
      <sz val="10"/>
      <color theme="1"/>
      <name val="Century Gothic"/>
      <family val="2"/>
    </font>
    <font>
      <b/>
      <u/>
      <sz val="14"/>
      <color theme="1"/>
      <name val="Century Gothic"/>
      <family val="2"/>
    </font>
    <font>
      <b/>
      <sz val="10"/>
      <color theme="7" tint="-0.499984740745262"/>
      <name val="Calibri"/>
      <family val="2"/>
      <scheme val="minor"/>
    </font>
    <font>
      <b/>
      <sz val="11"/>
      <color theme="7" tint="-0.249977111117893"/>
      <name val="Calibri"/>
      <family val="2"/>
      <scheme val="minor"/>
    </font>
    <font>
      <b/>
      <sz val="11"/>
      <color theme="8" tint="-0.249977111117893"/>
      <name val="Calibri"/>
      <family val="2"/>
      <scheme val="minor"/>
    </font>
    <font>
      <sz val="11"/>
      <color rgb="FF00B050"/>
      <name val="Calibri"/>
      <family val="2"/>
      <scheme val="minor"/>
    </font>
    <font>
      <sz val="11"/>
      <color theme="9" tint="-0.249977111117893"/>
      <name val="Calibri"/>
      <family val="2"/>
      <scheme val="minor"/>
    </font>
    <font>
      <i/>
      <sz val="10"/>
      <name val="Century Gothic"/>
      <family val="2"/>
    </font>
    <font>
      <u/>
      <sz val="11"/>
      <name val="Calibri"/>
      <family val="2"/>
      <scheme val="minor"/>
    </font>
    <font>
      <b/>
      <i/>
      <sz val="11"/>
      <color theme="1"/>
      <name val="Calibri"/>
      <family val="2"/>
      <scheme val="minor"/>
    </font>
    <font>
      <b/>
      <sz val="16"/>
      <color theme="1"/>
      <name val="Calibri"/>
      <family val="2"/>
      <scheme val="minor"/>
    </font>
  </fonts>
  <fills count="52">
    <fill>
      <patternFill patternType="none"/>
    </fill>
    <fill>
      <patternFill patternType="gray125"/>
    </fill>
    <fill>
      <patternFill patternType="solid">
        <fgColor indexed="41"/>
        <bgColor indexed="64"/>
      </patternFill>
    </fill>
    <fill>
      <patternFill patternType="solid">
        <fgColor theme="0" tint="-0.34998626667073579"/>
        <bgColor indexed="64"/>
      </patternFill>
    </fill>
    <fill>
      <patternFill patternType="solid">
        <fgColor indexed="22"/>
        <bgColor indexed="64"/>
      </patternFill>
    </fill>
    <fill>
      <patternFill patternType="solid">
        <fgColor indexed="36"/>
      </patternFill>
    </fill>
    <fill>
      <patternFill patternType="solid">
        <fgColor indexed="47"/>
      </patternFill>
    </fill>
    <fill>
      <patternFill patternType="solid">
        <fgColor indexed="26"/>
      </patternFill>
    </fill>
    <fill>
      <patternFill patternType="solid">
        <fgColor indexed="29"/>
      </patternFill>
    </fill>
    <fill>
      <patternFill patternType="solid">
        <fgColor indexed="43"/>
      </patternFill>
    </fill>
    <fill>
      <patternFill patternType="solid">
        <fgColor indexed="35"/>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indexed="9"/>
        <bgColor indexed="8"/>
      </patternFill>
    </fill>
    <fill>
      <patternFill patternType="solid">
        <fgColor indexed="26"/>
        <bgColor indexed="64"/>
      </patternFill>
    </fill>
    <fill>
      <patternFill patternType="solid">
        <fgColor indexed="58"/>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C198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rgb="FF002060"/>
        <bgColor indexed="64"/>
      </patternFill>
    </fill>
    <fill>
      <patternFill patternType="solid">
        <fgColor theme="7" tint="0.79998168889431442"/>
        <bgColor indexed="64"/>
      </patternFill>
    </fill>
    <fill>
      <patternFill patternType="solid">
        <fgColor rgb="FF00B0F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FF99FF"/>
        <bgColor indexed="64"/>
      </patternFill>
    </fill>
    <fill>
      <patternFill patternType="solid">
        <fgColor rgb="FF3399FF"/>
        <bgColor indexed="64"/>
      </patternFill>
    </fill>
    <fill>
      <patternFill patternType="solid">
        <fgColor rgb="FFECDFF5"/>
        <bgColor indexed="64"/>
      </patternFill>
    </fill>
    <fill>
      <patternFill patternType="solid">
        <fgColor rgb="FF8A3CC4"/>
        <bgColor indexed="64"/>
      </patternFill>
    </fill>
    <fill>
      <patternFill patternType="solid">
        <fgColor rgb="FFCFFBCD"/>
        <bgColor indexed="64"/>
      </patternFill>
    </fill>
    <fill>
      <patternFill patternType="solid">
        <fgColor rgb="FFCCFFFF"/>
        <bgColor indexed="64"/>
      </patternFill>
    </fill>
    <fill>
      <patternFill patternType="solid">
        <fgColor rgb="FFF13D70"/>
        <bgColor indexed="64"/>
      </patternFill>
    </fill>
    <fill>
      <patternFill patternType="solid">
        <fgColor rgb="FFF8A2BB"/>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rgb="FFF9F682"/>
        <bgColor indexed="64"/>
      </patternFill>
    </fill>
    <fill>
      <patternFill patternType="solid">
        <fgColor rgb="FFA6FB9F"/>
        <bgColor indexed="64"/>
      </patternFill>
    </fill>
    <fill>
      <patternFill patternType="solid">
        <fgColor rgb="FFFFE2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s>
  <borders count="6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6"/>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8"/>
      </top>
      <bottom/>
      <diagonal/>
    </border>
    <border>
      <left/>
      <right/>
      <top style="double">
        <color indexed="0"/>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s>
  <cellStyleXfs count="234">
    <xf numFmtId="0" fontId="0" fillId="0" borderId="0"/>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5" fillId="0" borderId="0"/>
    <xf numFmtId="167" fontId="5" fillId="0" borderId="0" applyFont="0" applyFill="0" applyBorder="0" applyAlignment="0" applyProtection="0"/>
    <xf numFmtId="0" fontId="7" fillId="0" borderId="0"/>
    <xf numFmtId="0" fontId="7" fillId="0" borderId="0"/>
    <xf numFmtId="0" fontId="5" fillId="0" borderId="0"/>
    <xf numFmtId="9" fontId="5" fillId="0" borderId="0" applyFont="0" applyFill="0" applyBorder="0" applyAlignment="0" applyProtection="0"/>
    <xf numFmtId="167" fontId="5" fillId="0" borderId="0" applyFont="0" applyFill="0" applyBorder="0" applyAlignment="0" applyProtection="0"/>
    <xf numFmtId="0" fontId="8" fillId="0" borderId="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170" fontId="5" fillId="0" borderId="0" applyFill="0" applyBorder="0" applyAlignment="0"/>
    <xf numFmtId="171" fontId="12" fillId="0" borderId="0" applyFill="0" applyBorder="0" applyAlignment="0"/>
    <xf numFmtId="172" fontId="5" fillId="0" borderId="0" applyFill="0" applyBorder="0" applyAlignment="0"/>
    <xf numFmtId="173" fontId="12" fillId="0" borderId="0" applyFill="0" applyBorder="0" applyAlignment="0"/>
    <xf numFmtId="174" fontId="5" fillId="0" borderId="0" applyFill="0" applyBorder="0" applyAlignment="0"/>
    <xf numFmtId="175" fontId="12" fillId="0" borderId="0" applyFill="0" applyBorder="0" applyAlignment="0"/>
    <xf numFmtId="176" fontId="5" fillId="0" borderId="0" applyFill="0" applyBorder="0" applyAlignment="0"/>
    <xf numFmtId="177" fontId="12" fillId="0" borderId="0" applyFill="0" applyBorder="0" applyAlignment="0"/>
    <xf numFmtId="178" fontId="5" fillId="0" borderId="0" applyFill="0" applyBorder="0" applyAlignment="0"/>
    <xf numFmtId="179" fontId="12" fillId="0" borderId="0" applyFill="0" applyBorder="0" applyAlignment="0"/>
    <xf numFmtId="170" fontId="5" fillId="0" borderId="0" applyFill="0" applyBorder="0" applyAlignment="0"/>
    <xf numFmtId="171" fontId="12" fillId="0" borderId="0" applyFill="0" applyBorder="0" applyAlignment="0"/>
    <xf numFmtId="180" fontId="5" fillId="0" borderId="0" applyFill="0" applyBorder="0" applyAlignment="0"/>
    <xf numFmtId="181" fontId="12" fillId="0" borderId="0" applyFill="0" applyBorder="0" applyAlignment="0"/>
    <xf numFmtId="172" fontId="5" fillId="0" borderId="0" applyFill="0" applyBorder="0" applyAlignment="0"/>
    <xf numFmtId="173" fontId="12" fillId="0" borderId="0" applyFill="0" applyBorder="0" applyAlignment="0"/>
    <xf numFmtId="0" fontId="13" fillId="17" borderId="8" applyNumberFormat="0" applyAlignment="0" applyProtection="0"/>
    <xf numFmtId="0" fontId="14" fillId="18" borderId="9" applyNumberFormat="0" applyAlignment="0" applyProtection="0"/>
    <xf numFmtId="170" fontId="5" fillId="0" borderId="0" applyFont="0" applyFill="0" applyBorder="0" applyAlignment="0" applyProtection="0"/>
    <xf numFmtId="171"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1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5" fillId="0" borderId="0" applyFont="0" applyFill="0" applyBorder="0" applyAlignment="0" applyProtection="0"/>
    <xf numFmtId="182"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3" fontId="5"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xf numFmtId="14" fontId="12" fillId="0" borderId="0" applyFill="0" applyBorder="0" applyAlignment="0"/>
    <xf numFmtId="0"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170" fontId="5" fillId="0" borderId="0" applyFill="0" applyBorder="0" applyAlignment="0"/>
    <xf numFmtId="171" fontId="4" fillId="0" borderId="0" applyFill="0" applyBorder="0" applyAlignment="0"/>
    <xf numFmtId="172" fontId="5" fillId="0" borderId="0" applyFill="0" applyBorder="0" applyAlignment="0"/>
    <xf numFmtId="173" fontId="4" fillId="0" borderId="0" applyFill="0" applyBorder="0" applyAlignment="0"/>
    <xf numFmtId="170" fontId="5" fillId="0" borderId="0" applyFill="0" applyBorder="0" applyAlignment="0"/>
    <xf numFmtId="171" fontId="4" fillId="0" borderId="0" applyFill="0" applyBorder="0" applyAlignment="0"/>
    <xf numFmtId="180" fontId="5" fillId="0" borderId="0" applyFill="0" applyBorder="0" applyAlignment="0"/>
    <xf numFmtId="181" fontId="4" fillId="0" borderId="0" applyFill="0" applyBorder="0" applyAlignment="0"/>
    <xf numFmtId="172" fontId="5" fillId="0" borderId="0" applyFill="0" applyBorder="0" applyAlignment="0"/>
    <xf numFmtId="173" fontId="4" fillId="0" borderId="0" applyFill="0" applyBorder="0" applyAlignment="0"/>
    <xf numFmtId="0" fontId="16" fillId="0" borderId="0" applyNumberFormat="0" applyFill="0" applyBorder="0" applyAlignment="0" applyProtection="0"/>
    <xf numFmtId="0" fontId="17" fillId="0" borderId="0" applyProtection="0"/>
    <xf numFmtId="0" fontId="18" fillId="0" borderId="0" applyProtection="0"/>
    <xf numFmtId="0" fontId="19" fillId="0" borderId="0" applyProtection="0"/>
    <xf numFmtId="0" fontId="20" fillId="0" borderId="0" applyProtection="0"/>
    <xf numFmtId="0" fontId="21" fillId="0" borderId="0" applyProtection="0"/>
    <xf numFmtId="0" fontId="22" fillId="0" borderId="0" applyProtection="0"/>
    <xf numFmtId="0" fontId="23" fillId="0" borderId="0" applyProtection="0"/>
    <xf numFmtId="2" fontId="5" fillId="0" borderId="0" applyFont="0" applyFill="0" applyBorder="0" applyAlignment="0" applyProtection="0"/>
    <xf numFmtId="0" fontId="24" fillId="19" borderId="0" applyNumberFormat="0" applyBorder="0" applyAlignment="0" applyProtection="0"/>
    <xf numFmtId="38" fontId="18" fillId="4" borderId="0" applyNumberFormat="0" applyBorder="0" applyAlignment="0" applyProtection="0"/>
    <xf numFmtId="38" fontId="18" fillId="4" borderId="0" applyNumberFormat="0" applyBorder="0" applyAlignment="0" applyProtection="0"/>
    <xf numFmtId="38" fontId="18" fillId="4" borderId="0" applyNumberFormat="0" applyBorder="0" applyAlignment="0" applyProtection="0"/>
    <xf numFmtId="0" fontId="25" fillId="0" borderId="7" applyNumberFormat="0" applyAlignment="0" applyProtection="0">
      <alignment horizontal="left" vertical="center"/>
    </xf>
    <xf numFmtId="0" fontId="25" fillId="0" borderId="4">
      <alignment horizontal="left" vertical="center"/>
    </xf>
    <xf numFmtId="0" fontId="26" fillId="0" borderId="0" applyNumberFormat="0" applyFill="0" applyBorder="0" applyAlignment="0" applyProtection="0"/>
    <xf numFmtId="0" fontId="26" fillId="0" borderId="0" applyNumberFormat="0" applyFont="0" applyFill="0" applyAlignment="0" applyProtection="0"/>
    <xf numFmtId="0" fontId="25" fillId="0" borderId="0" applyNumberFormat="0" applyFill="0" applyBorder="0" applyAlignment="0" applyProtection="0"/>
    <xf numFmtId="0" fontId="25" fillId="0" borderId="0" applyNumberFormat="0" applyFon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6" fillId="20" borderId="0" applyNumberFormat="0" applyFill="0" applyBorder="0" applyAlignment="0" applyProtection="0"/>
    <xf numFmtId="0" fontId="25" fillId="20" borderId="0" applyNumberFormat="0" applyFill="0" applyBorder="0" applyAlignment="0" applyProtection="0"/>
    <xf numFmtId="0" fontId="25" fillId="20" borderId="0" applyNumberFormat="0" applyFill="0" applyBorder="0" applyAlignment="0" applyProtection="0"/>
    <xf numFmtId="0" fontId="25" fillId="20" borderId="0" applyNumberFormat="0" applyFill="0" applyBorder="0" applyAlignment="0" applyProtection="0"/>
    <xf numFmtId="0" fontId="6" fillId="0" borderId="0" applyNumberFormat="0" applyFill="0" applyBorder="0" applyAlignment="0" applyProtection="0">
      <alignment vertical="top"/>
      <protection locked="0"/>
    </xf>
    <xf numFmtId="0" fontId="28" fillId="0" borderId="0" applyNumberFormat="0" applyFill="0" applyBorder="0" applyAlignment="0" applyProtection="0"/>
    <xf numFmtId="10" fontId="18" fillId="21" borderId="2" applyNumberFormat="0" applyBorder="0" applyAlignment="0" applyProtection="0"/>
    <xf numFmtId="10" fontId="18" fillId="21" borderId="2" applyNumberFormat="0" applyBorder="0" applyAlignment="0" applyProtection="0"/>
    <xf numFmtId="10" fontId="18" fillId="21" borderId="2" applyNumberFormat="0" applyBorder="0" applyAlignment="0" applyProtection="0"/>
    <xf numFmtId="0" fontId="29" fillId="6" borderId="8" applyNumberFormat="0" applyAlignment="0" applyProtection="0"/>
    <xf numFmtId="0" fontId="29" fillId="6" borderId="8" applyNumberFormat="0" applyAlignment="0" applyProtection="0"/>
    <xf numFmtId="0" fontId="29" fillId="6" borderId="8" applyNumberFormat="0" applyAlignment="0" applyProtection="0"/>
    <xf numFmtId="170" fontId="5" fillId="0" borderId="0" applyFill="0" applyBorder="0" applyAlignment="0"/>
    <xf numFmtId="171" fontId="30" fillId="0" borderId="0" applyFill="0" applyBorder="0" applyAlignment="0"/>
    <xf numFmtId="172" fontId="5" fillId="0" borderId="0" applyFill="0" applyBorder="0" applyAlignment="0"/>
    <xf numFmtId="173" fontId="30" fillId="0" borderId="0" applyFill="0" applyBorder="0" applyAlignment="0"/>
    <xf numFmtId="170" fontId="5" fillId="0" borderId="0" applyFill="0" applyBorder="0" applyAlignment="0"/>
    <xf numFmtId="171" fontId="30" fillId="0" borderId="0" applyFill="0" applyBorder="0" applyAlignment="0"/>
    <xf numFmtId="180" fontId="5" fillId="0" borderId="0" applyFill="0" applyBorder="0" applyAlignment="0"/>
    <xf numFmtId="181" fontId="30" fillId="0" borderId="0" applyFill="0" applyBorder="0" applyAlignment="0"/>
    <xf numFmtId="172" fontId="5" fillId="0" borderId="0" applyFill="0" applyBorder="0" applyAlignment="0"/>
    <xf numFmtId="173" fontId="30" fillId="0" borderId="0" applyFill="0" applyBorder="0" applyAlignment="0"/>
    <xf numFmtId="0" fontId="31" fillId="0" borderId="11" applyNumberFormat="0" applyFill="0" applyAlignment="0" applyProtection="0"/>
    <xf numFmtId="0" fontId="5" fillId="0" borderId="0" applyFont="0" applyFill="0" applyBorder="0" applyAlignment="0" applyProtection="0"/>
    <xf numFmtId="166" fontId="5" fillId="0" borderId="0" applyFont="0" applyFill="0" applyBorder="0" applyAlignment="0" applyProtection="0"/>
    <xf numFmtId="0" fontId="32" fillId="9" borderId="0" applyNumberFormat="0" applyBorder="0" applyAlignment="0" applyProtection="0"/>
    <xf numFmtId="183" fontId="5" fillId="0" borderId="0"/>
    <xf numFmtId="184" fontId="33"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8" fillId="0" borderId="0"/>
    <xf numFmtId="0" fontId="1" fillId="0" borderId="0"/>
    <xf numFmtId="0" fontId="1" fillId="0" borderId="0"/>
    <xf numFmtId="0" fontId="34" fillId="0" borderId="0">
      <alignment vertical="top"/>
    </xf>
    <xf numFmtId="0" fontId="1" fillId="0" borderId="0"/>
    <xf numFmtId="0" fontId="1" fillId="0" borderId="0"/>
    <xf numFmtId="0" fontId="35" fillId="0" borderId="0"/>
    <xf numFmtId="0" fontId="5"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8" fillId="0" borderId="0"/>
    <xf numFmtId="0" fontId="1" fillId="0" borderId="0"/>
    <xf numFmtId="0" fontId="1" fillId="0" borderId="0"/>
    <xf numFmtId="0" fontId="8" fillId="0" borderId="0"/>
    <xf numFmtId="0" fontId="1" fillId="0" borderId="0"/>
    <xf numFmtId="0" fontId="1" fillId="0" borderId="0"/>
    <xf numFmtId="0" fontId="5" fillId="7" borderId="12" applyNumberFormat="0" applyFont="0" applyAlignment="0" applyProtection="0"/>
    <xf numFmtId="0" fontId="36" fillId="17" borderId="13" applyNumberFormat="0" applyAlignment="0" applyProtection="0"/>
    <xf numFmtId="178" fontId="5" fillId="0" borderId="0" applyFont="0" applyFill="0" applyBorder="0" applyAlignment="0" applyProtection="0"/>
    <xf numFmtId="179" fontId="5"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10" fontId="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0" fontId="5" fillId="0" borderId="0" applyFill="0" applyBorder="0" applyAlignment="0"/>
    <xf numFmtId="171" fontId="3" fillId="0" borderId="0" applyFill="0" applyBorder="0" applyAlignment="0"/>
    <xf numFmtId="172" fontId="5" fillId="0" borderId="0" applyFill="0" applyBorder="0" applyAlignment="0"/>
    <xf numFmtId="173" fontId="3" fillId="0" borderId="0" applyFill="0" applyBorder="0" applyAlignment="0"/>
    <xf numFmtId="170" fontId="5" fillId="0" borderId="0" applyFill="0" applyBorder="0" applyAlignment="0"/>
    <xf numFmtId="171" fontId="3" fillId="0" borderId="0" applyFill="0" applyBorder="0" applyAlignment="0"/>
    <xf numFmtId="180" fontId="5" fillId="0" borderId="0" applyFill="0" applyBorder="0" applyAlignment="0"/>
    <xf numFmtId="181" fontId="3" fillId="0" borderId="0" applyFill="0" applyBorder="0" applyAlignment="0"/>
    <xf numFmtId="172" fontId="5" fillId="0" borderId="0" applyFill="0" applyBorder="0" applyAlignment="0"/>
    <xf numFmtId="173" fontId="3" fillId="0" borderId="0" applyFill="0" applyBorder="0" applyAlignment="0"/>
    <xf numFmtId="0" fontId="5" fillId="22" borderId="0"/>
    <xf numFmtId="0" fontId="18" fillId="0" borderId="0" applyNumberFormat="0" applyFont="0" applyAlignment="0"/>
    <xf numFmtId="0" fontId="18" fillId="0" borderId="0" applyNumberFormat="0" applyFont="0" applyAlignment="0"/>
    <xf numFmtId="49" fontId="12" fillId="0" borderId="0" applyFill="0" applyBorder="0" applyAlignment="0"/>
    <xf numFmtId="187" fontId="5" fillId="0" borderId="0" applyFill="0" applyBorder="0" applyAlignment="0"/>
    <xf numFmtId="188" fontId="12" fillId="0" borderId="0" applyFill="0" applyBorder="0" applyAlignment="0"/>
    <xf numFmtId="189" fontId="5" fillId="0" borderId="0" applyFill="0" applyBorder="0" applyAlignment="0"/>
    <xf numFmtId="190" fontId="12" fillId="0" borderId="0" applyFill="0" applyBorder="0" applyAlignment="0"/>
    <xf numFmtId="0" fontId="37" fillId="0" borderId="0" applyNumberFormat="0" applyFill="0" applyBorder="0" applyAlignment="0" applyProtection="0"/>
    <xf numFmtId="0" fontId="5" fillId="0" borderId="14" applyNumberFormat="0" applyFont="0" applyFill="0" applyAlignment="0" applyProtection="0"/>
    <xf numFmtId="0" fontId="5" fillId="0" borderId="15" applyNumberFormat="0" applyFont="0" applyBorder="0" applyAlignment="0" applyProtection="0"/>
    <xf numFmtId="191" fontId="5" fillId="0" borderId="0" applyFont="0" applyFill="0" applyBorder="0" applyAlignment="0" applyProtection="0"/>
    <xf numFmtId="192" fontId="5" fillId="0" borderId="0" applyFont="0" applyFill="0" applyBorder="0" applyAlignment="0" applyProtection="0"/>
    <xf numFmtId="0" fontId="38" fillId="0" borderId="0" applyNumberFormat="0" applyFill="0" applyBorder="0" applyAlignment="0" applyProtection="0"/>
    <xf numFmtId="0" fontId="5" fillId="0" borderId="0"/>
    <xf numFmtId="167" fontId="5" fillId="0" borderId="0" applyFont="0" applyFill="0" applyBorder="0" applyAlignment="0" applyProtection="0"/>
    <xf numFmtId="167" fontId="1" fillId="0" borderId="0" applyFont="0" applyFill="0" applyBorder="0" applyAlignment="0" applyProtection="0"/>
    <xf numFmtId="10" fontId="18" fillId="21" borderId="2" applyNumberFormat="0" applyBorder="0" applyAlignment="0" applyProtection="0"/>
    <xf numFmtId="10" fontId="18" fillId="21" borderId="2" applyNumberFormat="0" applyBorder="0" applyAlignment="0" applyProtection="0"/>
    <xf numFmtId="167" fontId="1" fillId="0" borderId="0" applyFont="0" applyFill="0" applyBorder="0" applyAlignment="0" applyProtection="0"/>
  </cellStyleXfs>
  <cellXfs count="777">
    <xf numFmtId="0" fontId="0" fillId="0" borderId="0" xfId="0"/>
    <xf numFmtId="0" fontId="2" fillId="0" borderId="0" xfId="0" applyFont="1" applyAlignment="1">
      <alignment horizontal="center"/>
    </xf>
    <xf numFmtId="0" fontId="39" fillId="0" borderId="0" xfId="0" applyFont="1"/>
    <xf numFmtId="167" fontId="0" fillId="0" borderId="0" xfId="233" applyFont="1"/>
    <xf numFmtId="0" fontId="40" fillId="0" borderId="0" xfId="0" applyFont="1"/>
    <xf numFmtId="0" fontId="0" fillId="0" borderId="0" xfId="0" applyFont="1"/>
    <xf numFmtId="0" fontId="43" fillId="0" borderId="0" xfId="0" applyFont="1" applyProtection="1"/>
    <xf numFmtId="0" fontId="44" fillId="0" borderId="0" xfId="0" applyFont="1" applyProtection="1"/>
    <xf numFmtId="168" fontId="44" fillId="0" borderId="0" xfId="233" applyNumberFormat="1" applyFont="1" applyAlignment="1" applyProtection="1">
      <alignment horizontal="center"/>
    </xf>
    <xf numFmtId="0" fontId="43" fillId="0" borderId="0" xfId="0" applyFont="1" applyAlignment="1" applyProtection="1">
      <alignment horizontal="left"/>
    </xf>
    <xf numFmtId="0" fontId="43" fillId="0" borderId="0" xfId="0" applyFont="1"/>
    <xf numFmtId="0" fontId="41" fillId="0" borderId="0" xfId="0" applyFont="1" applyFill="1" applyBorder="1" applyAlignment="1" applyProtection="1"/>
    <xf numFmtId="0" fontId="42" fillId="23" borderId="21" xfId="0" applyFont="1" applyFill="1" applyBorder="1" applyAlignment="1">
      <alignment horizontal="center" vertical="center"/>
    </xf>
    <xf numFmtId="0" fontId="42" fillId="23" borderId="22" xfId="0" applyFont="1" applyFill="1" applyBorder="1" applyAlignment="1">
      <alignment horizontal="center" vertical="center"/>
    </xf>
    <xf numFmtId="167" fontId="42" fillId="23" borderId="23" xfId="233" applyFont="1" applyFill="1" applyBorder="1" applyAlignment="1">
      <alignment horizontal="center" vertical="center"/>
    </xf>
    <xf numFmtId="167" fontId="40" fillId="0" borderId="5" xfId="233" applyFont="1" applyBorder="1"/>
    <xf numFmtId="17" fontId="0" fillId="0" borderId="0" xfId="0" applyNumberFormat="1" applyFont="1"/>
    <xf numFmtId="17" fontId="43" fillId="0" borderId="0" xfId="0" applyNumberFormat="1" applyFont="1"/>
    <xf numFmtId="0" fontId="0" fillId="0" borderId="0" xfId="0" applyFont="1" applyFill="1"/>
    <xf numFmtId="0" fontId="42" fillId="23" borderId="20" xfId="0" applyFont="1" applyFill="1" applyBorder="1" applyAlignment="1">
      <alignment horizontal="center" vertical="center"/>
    </xf>
    <xf numFmtId="0" fontId="41" fillId="0" borderId="0" xfId="0" applyFont="1" applyFill="1" applyBorder="1" applyAlignment="1" applyProtection="1">
      <alignment vertical="center"/>
    </xf>
    <xf numFmtId="0" fontId="44" fillId="0" borderId="0" xfId="0" applyFont="1" applyAlignment="1" applyProtection="1">
      <alignment horizontal="left"/>
    </xf>
    <xf numFmtId="0" fontId="42" fillId="0" borderId="0" xfId="0" applyFont="1" applyProtection="1"/>
    <xf numFmtId="0" fontId="0" fillId="0" borderId="0" xfId="0" applyFont="1" applyProtection="1"/>
    <xf numFmtId="168" fontId="42" fillId="0" borderId="0" xfId="233" applyNumberFormat="1" applyFont="1" applyAlignment="1" applyProtection="1">
      <alignment horizontal="center"/>
    </xf>
    <xf numFmtId="0" fontId="0" fillId="0" borderId="0" xfId="0" applyFont="1" applyAlignment="1">
      <alignment horizontal="left"/>
    </xf>
    <xf numFmtId="0" fontId="40" fillId="0" borderId="0" xfId="0" applyFont="1" applyFill="1" applyBorder="1" applyAlignment="1">
      <alignment vertical="center"/>
    </xf>
    <xf numFmtId="167" fontId="42" fillId="0" borderId="5" xfId="0" applyNumberFormat="1" applyFont="1" applyBorder="1" applyAlignment="1">
      <alignment horizontal="center"/>
    </xf>
    <xf numFmtId="167" fontId="40" fillId="0" borderId="24" xfId="0" applyNumberFormat="1" applyFont="1" applyBorder="1"/>
    <xf numFmtId="167" fontId="42" fillId="23" borderId="22" xfId="233" applyFont="1" applyFill="1" applyBorder="1" applyAlignment="1">
      <alignment horizontal="center" vertical="center"/>
    </xf>
    <xf numFmtId="0" fontId="45" fillId="0" borderId="0" xfId="0" applyFont="1"/>
    <xf numFmtId="167" fontId="45" fillId="0" borderId="0" xfId="233" applyFont="1"/>
    <xf numFmtId="0" fontId="46" fillId="0" borderId="0" xfId="0" applyFont="1" applyProtection="1"/>
    <xf numFmtId="0" fontId="46" fillId="0" borderId="0" xfId="0" applyFont="1"/>
    <xf numFmtId="0" fontId="41" fillId="0" borderId="0" xfId="0" applyFont="1" applyFill="1" applyBorder="1" applyAlignment="1" applyProtection="1">
      <alignment horizontal="center"/>
    </xf>
    <xf numFmtId="0" fontId="48" fillId="0" borderId="0" xfId="0" applyFont="1" applyAlignment="1" applyProtection="1"/>
    <xf numFmtId="168" fontId="49" fillId="0" borderId="0" xfId="233" quotePrefix="1" applyNumberFormat="1" applyFont="1" applyAlignment="1" applyProtection="1">
      <alignment horizontal="center"/>
    </xf>
    <xf numFmtId="0" fontId="49" fillId="0" borderId="0" xfId="0" applyFont="1" applyAlignment="1" applyProtection="1">
      <alignment horizontal="left"/>
    </xf>
    <xf numFmtId="0" fontId="46" fillId="0" borderId="0" xfId="0" applyFont="1" applyAlignment="1" applyProtection="1">
      <alignment horizontal="left"/>
    </xf>
    <xf numFmtId="0" fontId="50" fillId="0" borderId="0" xfId="0" applyFont="1" applyAlignment="1" applyProtection="1">
      <alignment horizontal="center"/>
    </xf>
    <xf numFmtId="168" fontId="49" fillId="0" borderId="0" xfId="233" applyNumberFormat="1" applyFont="1" applyAlignment="1" applyProtection="1">
      <alignment horizontal="center"/>
    </xf>
    <xf numFmtId="0" fontId="49" fillId="0" borderId="0" xfId="0" applyFont="1" applyAlignment="1" applyProtection="1">
      <alignment horizontal="center"/>
    </xf>
    <xf numFmtId="0" fontId="49" fillId="0" borderId="0" xfId="0" applyFont="1" applyProtection="1"/>
    <xf numFmtId="0" fontId="46" fillId="0" borderId="0" xfId="0" applyFont="1" applyFill="1" applyProtection="1"/>
    <xf numFmtId="0" fontId="46" fillId="0" borderId="0" xfId="0" applyFont="1" applyFill="1" applyAlignment="1" applyProtection="1">
      <alignment horizontal="left"/>
    </xf>
    <xf numFmtId="165" fontId="46" fillId="0" borderId="0" xfId="0" applyNumberFormat="1" applyFont="1" applyFill="1" applyProtection="1"/>
    <xf numFmtId="0" fontId="51" fillId="0" borderId="0" xfId="0" applyFont="1" applyAlignment="1" applyProtection="1">
      <alignment horizontal="left"/>
    </xf>
    <xf numFmtId="165" fontId="48" fillId="0" borderId="0" xfId="233" applyNumberFormat="1" applyFont="1" applyFill="1" applyProtection="1"/>
    <xf numFmtId="0" fontId="46" fillId="2" borderId="0" xfId="0" applyFont="1" applyFill="1" applyAlignment="1" applyProtection="1">
      <alignment horizontal="left"/>
      <protection locked="0"/>
    </xf>
    <xf numFmtId="169" fontId="46" fillId="2" borderId="0" xfId="233" applyNumberFormat="1" applyFont="1" applyFill="1" applyAlignment="1" applyProtection="1">
      <alignment horizontal="left"/>
      <protection locked="0"/>
    </xf>
    <xf numFmtId="165" fontId="0" fillId="3" borderId="1" xfId="0" applyNumberFormat="1" applyFont="1" applyFill="1" applyBorder="1" applyProtection="1"/>
    <xf numFmtId="165" fontId="0" fillId="0" borderId="0" xfId="0" applyNumberFormat="1" applyFont="1" applyAlignment="1" applyProtection="1">
      <alignment horizontal="left"/>
    </xf>
    <xf numFmtId="165" fontId="48" fillId="0" borderId="1" xfId="0" applyNumberFormat="1" applyFont="1" applyFill="1" applyBorder="1" applyProtection="1"/>
    <xf numFmtId="165" fontId="46" fillId="2" borderId="0" xfId="233" applyNumberFormat="1" applyFont="1" applyFill="1" applyProtection="1">
      <protection locked="0"/>
    </xf>
    <xf numFmtId="165" fontId="46" fillId="0" borderId="0" xfId="0" applyNumberFormat="1" applyFont="1" applyAlignment="1" applyProtection="1">
      <alignment horizontal="left"/>
    </xf>
    <xf numFmtId="165" fontId="49" fillId="0" borderId="5" xfId="0" applyNumberFormat="1" applyFont="1" applyBorder="1" applyProtection="1"/>
    <xf numFmtId="0" fontId="52" fillId="0" borderId="0" xfId="0" applyFont="1" applyAlignment="1" applyProtection="1">
      <alignment horizontal="left"/>
    </xf>
    <xf numFmtId="0" fontId="48" fillId="0" borderId="0" xfId="0" applyFont="1" applyProtection="1"/>
    <xf numFmtId="0" fontId="46" fillId="0" borderId="0" xfId="0" applyFont="1" applyAlignment="1" applyProtection="1">
      <alignment wrapText="1"/>
    </xf>
    <xf numFmtId="0" fontId="48" fillId="2" borderId="0" xfId="0" applyFont="1" applyFill="1" applyBorder="1" applyAlignment="1" applyProtection="1">
      <protection locked="0"/>
    </xf>
    <xf numFmtId="0" fontId="46" fillId="2" borderId="0" xfId="0" applyFont="1" applyFill="1" applyAlignment="1" applyProtection="1">
      <alignment horizontal="center"/>
      <protection locked="0"/>
    </xf>
    <xf numFmtId="0" fontId="46" fillId="2" borderId="0" xfId="0" applyFont="1" applyFill="1" applyAlignment="1" applyProtection="1">
      <protection locked="0"/>
    </xf>
    <xf numFmtId="0" fontId="47" fillId="0" borderId="0" xfId="0" applyFont="1" applyProtection="1"/>
    <xf numFmtId="165" fontId="47" fillId="0" borderId="5" xfId="0" applyNumberFormat="1" applyFont="1" applyBorder="1" applyProtection="1"/>
    <xf numFmtId="165" fontId="46" fillId="0" borderId="0" xfId="0" applyNumberFormat="1" applyFont="1" applyBorder="1" applyProtection="1"/>
    <xf numFmtId="0" fontId="54" fillId="2" borderId="0" xfId="0" applyFont="1" applyFill="1" applyBorder="1" applyAlignment="1" applyProtection="1">
      <protection locked="0"/>
    </xf>
    <xf numFmtId="0" fontId="49" fillId="0" borderId="0" xfId="0" applyFont="1" applyFill="1" applyProtection="1"/>
    <xf numFmtId="0" fontId="56" fillId="0" borderId="0" xfId="2" applyFont="1" applyAlignment="1" applyProtection="1">
      <alignment horizontal="center"/>
    </xf>
    <xf numFmtId="0" fontId="49" fillId="0" borderId="0" xfId="0" applyFont="1" applyFill="1" applyAlignment="1" applyProtection="1">
      <alignment horizontal="center"/>
    </xf>
    <xf numFmtId="165" fontId="49" fillId="0" borderId="0" xfId="0" applyNumberFormat="1" applyFont="1" applyFill="1" applyBorder="1" applyProtection="1"/>
    <xf numFmtId="0" fontId="57" fillId="0" borderId="0" xfId="2" applyFont="1" applyAlignment="1" applyProtection="1">
      <alignment horizontal="center"/>
    </xf>
    <xf numFmtId="165" fontId="49" fillId="0" borderId="0" xfId="0" applyNumberFormat="1" applyFont="1" applyBorder="1" applyProtection="1"/>
    <xf numFmtId="0" fontId="46" fillId="2" borderId="0" xfId="0" applyFont="1" applyFill="1" applyAlignment="1" applyProtection="1">
      <alignment horizontal="left" wrapText="1"/>
      <protection locked="0"/>
    </xf>
    <xf numFmtId="165" fontId="48" fillId="0" borderId="0" xfId="0" applyNumberFormat="1" applyFont="1" applyFill="1" applyAlignment="1" applyProtection="1">
      <alignment horizontal="left"/>
    </xf>
    <xf numFmtId="0" fontId="48" fillId="0" borderId="0" xfId="0" applyFont="1" applyFill="1" applyAlignment="1" applyProtection="1">
      <alignment horizontal="left"/>
    </xf>
    <xf numFmtId="0" fontId="49" fillId="0" borderId="0" xfId="0" applyFont="1" applyAlignment="1" applyProtection="1">
      <alignment horizontal="left" vertical="top"/>
    </xf>
    <xf numFmtId="0" fontId="0" fillId="0" borderId="0" xfId="0" quotePrefix="1" applyFont="1" applyAlignment="1"/>
    <xf numFmtId="0" fontId="51" fillId="0" borderId="0" xfId="0" applyFont="1" applyAlignment="1" applyProtection="1">
      <alignment horizontal="center"/>
    </xf>
    <xf numFmtId="0" fontId="0" fillId="0" borderId="0" xfId="0" applyFont="1" applyAlignment="1"/>
    <xf numFmtId="0" fontId="53" fillId="0" borderId="0" xfId="0" applyFont="1" applyAlignment="1" applyProtection="1">
      <alignment horizontal="center"/>
    </xf>
    <xf numFmtId="0" fontId="53" fillId="0" borderId="0" xfId="0" applyFont="1" applyAlignment="1" applyProtection="1">
      <alignment horizontal="left"/>
    </xf>
    <xf numFmtId="0" fontId="0" fillId="0" borderId="0" xfId="0" applyFont="1" applyAlignment="1">
      <alignment vertical="center"/>
    </xf>
    <xf numFmtId="165" fontId="46" fillId="0" borderId="0" xfId="0" applyNumberFormat="1" applyFont="1" applyProtection="1"/>
    <xf numFmtId="169" fontId="46" fillId="2" borderId="0" xfId="233" applyNumberFormat="1" applyFont="1" applyFill="1" applyAlignment="1" applyProtection="1">
      <alignment horizontal="left" vertical="top"/>
      <protection locked="0"/>
    </xf>
    <xf numFmtId="169" fontId="46" fillId="0" borderId="0" xfId="233" applyNumberFormat="1" applyFont="1" applyFill="1" applyAlignment="1" applyProtection="1">
      <alignment horizontal="left" vertical="top"/>
      <protection locked="0"/>
    </xf>
    <xf numFmtId="165" fontId="0" fillId="0" borderId="0" xfId="0" applyNumberFormat="1" applyFont="1" applyProtection="1"/>
    <xf numFmtId="0" fontId="48" fillId="0" borderId="0" xfId="0" applyFont="1" applyAlignment="1" applyProtection="1">
      <alignment horizontal="left" vertical="top"/>
    </xf>
    <xf numFmtId="0" fontId="55" fillId="24" borderId="18" xfId="0" applyFont="1" applyFill="1" applyBorder="1" applyAlignment="1" applyProtection="1">
      <alignment horizontal="center"/>
      <protection locked="0"/>
    </xf>
    <xf numFmtId="0" fontId="55" fillId="0" borderId="0" xfId="0" applyFont="1" applyFill="1" applyBorder="1" applyAlignment="1" applyProtection="1">
      <alignment horizontal="center"/>
      <protection locked="0"/>
    </xf>
    <xf numFmtId="0" fontId="55" fillId="0" borderId="0" xfId="0" applyFont="1" applyFill="1" applyBorder="1" applyAlignment="1" applyProtection="1">
      <protection locked="0"/>
    </xf>
    <xf numFmtId="0" fontId="46" fillId="0" borderId="0" xfId="0" applyFont="1" applyAlignment="1" applyProtection="1">
      <alignment horizontal="right" wrapText="1"/>
    </xf>
    <xf numFmtId="0" fontId="49" fillId="0" borderId="6" xfId="0" applyFont="1" applyBorder="1" applyAlignment="1" applyProtection="1">
      <alignment horizontal="left"/>
    </xf>
    <xf numFmtId="0" fontId="49" fillId="0" borderId="16" xfId="0" applyFont="1" applyBorder="1" applyAlignment="1" applyProtection="1">
      <alignment horizontal="center" wrapText="1"/>
    </xf>
    <xf numFmtId="0" fontId="49" fillId="0" borderId="2" xfId="0" applyFont="1" applyBorder="1" applyAlignment="1" applyProtection="1">
      <alignment horizontal="center" wrapText="1"/>
    </xf>
    <xf numFmtId="0" fontId="48" fillId="2" borderId="0" xfId="0" applyFont="1" applyFill="1" applyAlignment="1" applyProtection="1">
      <alignment horizontal="left" wrapText="1"/>
      <protection locked="0"/>
    </xf>
    <xf numFmtId="0" fontId="48" fillId="2" borderId="0" xfId="0" applyFont="1" applyFill="1" applyBorder="1" applyAlignment="1" applyProtection="1">
      <alignment horizontal="center" wrapText="1"/>
      <protection locked="0"/>
    </xf>
    <xf numFmtId="0" fontId="46" fillId="2" borderId="0" xfId="0" applyFont="1" applyFill="1" applyBorder="1" applyAlignment="1" applyProtection="1">
      <alignment horizontal="left"/>
      <protection locked="0"/>
    </xf>
    <xf numFmtId="0" fontId="48" fillId="2" borderId="0" xfId="0" applyFont="1" applyFill="1" applyAlignment="1" applyProtection="1">
      <alignment horizontal="left"/>
      <protection locked="0"/>
    </xf>
    <xf numFmtId="0" fontId="58" fillId="0" borderId="0" xfId="0" applyFont="1" applyAlignment="1">
      <alignment horizontal="center"/>
    </xf>
    <xf numFmtId="0" fontId="46" fillId="0" borderId="0" xfId="0" quotePrefix="1" applyFont="1" applyAlignment="1"/>
    <xf numFmtId="165" fontId="59" fillId="0" borderId="0" xfId="0" applyNumberFormat="1" applyFont="1" applyAlignment="1" applyProtection="1">
      <alignment horizontal="center" vertical="top"/>
    </xf>
    <xf numFmtId="0" fontId="46" fillId="0" borderId="0" xfId="0" applyFont="1" applyAlignment="1"/>
    <xf numFmtId="0" fontId="42" fillId="0" borderId="0" xfId="0" applyFont="1" applyAlignment="1" applyProtection="1">
      <alignment horizontal="left"/>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horizontal="left" vertical="center" wrapText="1"/>
      <protection locked="0"/>
    </xf>
    <xf numFmtId="167" fontId="0" fillId="0" borderId="0" xfId="233" applyFont="1" applyFill="1" applyBorder="1" applyAlignment="1">
      <alignment vertical="center"/>
    </xf>
    <xf numFmtId="0" fontId="40" fillId="0" borderId="0" xfId="0" applyFont="1" applyBorder="1" applyAlignment="1">
      <alignment vertical="center"/>
    </xf>
    <xf numFmtId="0" fontId="0" fillId="0" borderId="28"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0" xfId="0" applyFont="1" applyAlignment="1" applyProtection="1">
      <alignment horizontal="left"/>
    </xf>
    <xf numFmtId="165" fontId="59" fillId="0" borderId="0" xfId="0" applyNumberFormat="1" applyFont="1" applyAlignment="1" applyProtection="1">
      <alignment horizontal="right" vertical="top"/>
    </xf>
    <xf numFmtId="0" fontId="0" fillId="0" borderId="0" xfId="0" applyFont="1"/>
    <xf numFmtId="165" fontId="46" fillId="2" borderId="2" xfId="0" applyNumberFormat="1" applyFont="1" applyFill="1" applyBorder="1" applyProtection="1">
      <protection locked="0"/>
    </xf>
    <xf numFmtId="0" fontId="0" fillId="0" borderId="32" xfId="0" applyFont="1" applyFill="1" applyBorder="1" applyAlignment="1" applyProtection="1">
      <alignment horizontal="left" vertical="center" wrapText="1"/>
      <protection locked="0"/>
    </xf>
    <xf numFmtId="167" fontId="0" fillId="0" borderId="32" xfId="233" applyFont="1" applyFill="1" applyBorder="1" applyAlignment="1">
      <alignment vertical="center"/>
    </xf>
    <xf numFmtId="0" fontId="60" fillId="0" borderId="0" xfId="0" applyFont="1" applyAlignment="1" applyProtection="1">
      <alignment horizontal="center"/>
    </xf>
    <xf numFmtId="0" fontId="0" fillId="0" borderId="0" xfId="0" applyFont="1" applyBorder="1"/>
    <xf numFmtId="0" fontId="0" fillId="0" borderId="34" xfId="0" quotePrefix="1" applyFont="1" applyFill="1" applyBorder="1" applyAlignment="1" applyProtection="1">
      <alignment vertical="center" wrapText="1"/>
      <protection locked="0"/>
    </xf>
    <xf numFmtId="0" fontId="0" fillId="0" borderId="25" xfId="0" quotePrefix="1" applyFont="1" applyFill="1" applyBorder="1" applyAlignment="1" applyProtection="1">
      <alignment vertical="center" wrapText="1"/>
      <protection locked="0"/>
    </xf>
    <xf numFmtId="0" fontId="40" fillId="0" borderId="35" xfId="0" applyFont="1" applyFill="1" applyBorder="1" applyAlignment="1" applyProtection="1">
      <alignment horizontal="left" vertical="center" wrapText="1"/>
      <protection locked="0"/>
    </xf>
    <xf numFmtId="0" fontId="40" fillId="0" borderId="27" xfId="0" applyFont="1" applyFill="1" applyBorder="1" applyAlignment="1" applyProtection="1">
      <alignment horizontal="left" vertical="center" wrapText="1"/>
      <protection locked="0"/>
    </xf>
    <xf numFmtId="0" fontId="0" fillId="0" borderId="0" xfId="0" applyFont="1"/>
    <xf numFmtId="0" fontId="0" fillId="0" borderId="0" xfId="0" applyFont="1"/>
    <xf numFmtId="167" fontId="0" fillId="0" borderId="2" xfId="233" applyFont="1" applyFill="1" applyBorder="1" applyAlignment="1">
      <alignment vertical="center"/>
    </xf>
    <xf numFmtId="167" fontId="0" fillId="0" borderId="26" xfId="233" applyFont="1" applyFill="1" applyBorder="1" applyAlignment="1">
      <alignment vertical="center"/>
    </xf>
    <xf numFmtId="167" fontId="40" fillId="0" borderId="0" xfId="233" applyFont="1" applyBorder="1"/>
    <xf numFmtId="0" fontId="62" fillId="2" borderId="0" xfId="0" applyFont="1" applyFill="1" applyAlignment="1" applyProtection="1">
      <alignment horizontal="left"/>
      <protection locked="0"/>
    </xf>
    <xf numFmtId="167" fontId="0" fillId="0" borderId="0" xfId="0" applyNumberFormat="1" applyFont="1"/>
    <xf numFmtId="0" fontId="0" fillId="0" borderId="3" xfId="0" applyFont="1" applyFill="1" applyBorder="1" applyAlignment="1" applyProtection="1">
      <alignment vertical="center" wrapText="1"/>
      <protection locked="0"/>
    </xf>
    <xf numFmtId="0" fontId="0" fillId="0" borderId="0" xfId="0" applyFont="1"/>
    <xf numFmtId="0" fontId="0" fillId="0" borderId="0" xfId="0" applyFont="1" applyFill="1" applyBorder="1"/>
    <xf numFmtId="0" fontId="41" fillId="0" borderId="0" xfId="0" applyFont="1" applyFill="1" applyBorder="1" applyAlignment="1" applyProtection="1">
      <alignment horizontal="center"/>
    </xf>
    <xf numFmtId="0" fontId="0" fillId="0" borderId="0" xfId="0" applyFont="1"/>
    <xf numFmtId="0" fontId="40" fillId="0" borderId="35" xfId="0" applyFont="1" applyFill="1" applyBorder="1" applyAlignment="1">
      <alignment vertical="center"/>
    </xf>
    <xf numFmtId="17" fontId="0" fillId="0" borderId="0" xfId="0" applyNumberFormat="1" applyFont="1" applyFill="1"/>
    <xf numFmtId="0" fontId="0" fillId="0" borderId="26" xfId="0" applyFont="1" applyFill="1" applyBorder="1" applyAlignment="1" applyProtection="1">
      <alignment vertical="center" wrapText="1"/>
      <protection locked="0"/>
    </xf>
    <xf numFmtId="0" fontId="55" fillId="0" borderId="0" xfId="0" applyFont="1" applyFill="1" applyBorder="1" applyAlignment="1" applyProtection="1">
      <alignment horizontal="center" wrapText="1"/>
      <protection locked="0"/>
    </xf>
    <xf numFmtId="167" fontId="46" fillId="2" borderId="0" xfId="0" applyNumberFormat="1" applyFont="1" applyFill="1" applyAlignment="1" applyProtection="1">
      <alignment horizontal="left" vertical="top" wrapText="1"/>
      <protection locked="0"/>
    </xf>
    <xf numFmtId="167" fontId="46" fillId="0" borderId="0" xfId="0" applyNumberFormat="1" applyFont="1"/>
    <xf numFmtId="167" fontId="40" fillId="0" borderId="24" xfId="0" applyNumberFormat="1" applyFont="1" applyFill="1" applyBorder="1"/>
    <xf numFmtId="165" fontId="46" fillId="2" borderId="0" xfId="233" applyNumberFormat="1" applyFont="1" applyFill="1" applyBorder="1" applyAlignment="1" applyProtection="1">
      <alignment vertical="top"/>
      <protection locked="0"/>
    </xf>
    <xf numFmtId="165" fontId="46" fillId="2" borderId="0" xfId="233" applyNumberFormat="1" applyFont="1" applyFill="1" applyBorder="1" applyAlignment="1" applyProtection="1">
      <alignment horizontal="left" vertical="top"/>
      <protection locked="0"/>
    </xf>
    <xf numFmtId="0" fontId="60" fillId="0" borderId="0" xfId="0" applyFont="1" applyAlignment="1" applyProtection="1">
      <alignment horizontal="left"/>
    </xf>
    <xf numFmtId="0" fontId="64" fillId="0" borderId="0" xfId="0" applyFont="1" applyAlignment="1" applyProtection="1">
      <alignment horizontal="center"/>
    </xf>
    <xf numFmtId="0" fontId="64" fillId="0" borderId="0" xfId="0" applyFont="1" applyAlignment="1" applyProtection="1">
      <alignment horizontal="left"/>
    </xf>
    <xf numFmtId="0" fontId="0" fillId="0" borderId="6" xfId="0" applyFont="1" applyFill="1" applyBorder="1"/>
    <xf numFmtId="167" fontId="0" fillId="0" borderId="3" xfId="233" applyFont="1" applyFill="1" applyBorder="1" applyAlignment="1">
      <alignment vertical="center"/>
    </xf>
    <xf numFmtId="0" fontId="0" fillId="0" borderId="0" xfId="0" applyFont="1"/>
    <xf numFmtId="0" fontId="0" fillId="0" borderId="0" xfId="0" applyFont="1"/>
    <xf numFmtId="0" fontId="41" fillId="0" borderId="0" xfId="0" applyFont="1" applyFill="1" applyBorder="1" applyAlignment="1" applyProtection="1">
      <alignment horizontal="center" vertical="center"/>
    </xf>
    <xf numFmtId="0" fontId="0" fillId="0" borderId="0" xfId="0" applyFont="1"/>
    <xf numFmtId="0" fontId="0" fillId="0" borderId="31" xfId="0" applyFont="1" applyFill="1" applyBorder="1" applyAlignment="1" applyProtection="1">
      <alignment horizontal="left" vertical="center" wrapText="1"/>
      <protection locked="0"/>
    </xf>
    <xf numFmtId="0" fontId="0" fillId="0" borderId="32" xfId="0" applyFont="1" applyFill="1" applyBorder="1" applyAlignment="1" applyProtection="1">
      <alignment vertical="center" wrapText="1"/>
      <protection locked="0"/>
    </xf>
    <xf numFmtId="0" fontId="40" fillId="0" borderId="0" xfId="0" applyFont="1" applyFill="1" applyBorder="1" applyAlignment="1">
      <alignment horizontal="left" vertical="center"/>
    </xf>
    <xf numFmtId="0" fontId="41" fillId="0" borderId="0" xfId="0" applyFont="1" applyFill="1" applyBorder="1" applyAlignment="1" applyProtection="1">
      <alignment horizontal="left" vertical="center"/>
    </xf>
    <xf numFmtId="0" fontId="45" fillId="0" borderId="0" xfId="0" applyFont="1" applyAlignment="1">
      <alignment horizontal="left"/>
    </xf>
    <xf numFmtId="168" fontId="42" fillId="0" borderId="0" xfId="233" applyNumberFormat="1" applyFont="1" applyAlignment="1" applyProtection="1">
      <alignment horizontal="left"/>
    </xf>
    <xf numFmtId="0" fontId="42" fillId="0" borderId="0" xfId="0" applyFont="1" applyBorder="1" applyAlignment="1">
      <alignment horizontal="left" vertical="center"/>
    </xf>
    <xf numFmtId="0" fontId="40" fillId="0" borderId="0" xfId="0" applyFont="1" applyBorder="1" applyAlignment="1">
      <alignment horizontal="left" vertical="center"/>
    </xf>
    <xf numFmtId="167" fontId="42" fillId="0" borderId="0" xfId="233" applyFont="1" applyFill="1" applyBorder="1" applyAlignment="1">
      <alignment horizontal="left" vertical="center"/>
    </xf>
    <xf numFmtId="0" fontId="0" fillId="0" borderId="0" xfId="0" applyFont="1"/>
    <xf numFmtId="0" fontId="48" fillId="0" borderId="0" xfId="0" applyFont="1" applyFill="1" applyBorder="1" applyAlignment="1" applyProtection="1">
      <protection locked="0"/>
    </xf>
    <xf numFmtId="0" fontId="54" fillId="0" borderId="0" xfId="0"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center" wrapText="1"/>
      <protection locked="0"/>
    </xf>
    <xf numFmtId="0" fontId="0" fillId="0" borderId="2" xfId="0" applyFont="1" applyFill="1" applyBorder="1" applyAlignment="1" applyProtection="1">
      <alignment vertical="center" wrapText="1"/>
      <protection locked="0"/>
    </xf>
    <xf numFmtId="0" fontId="0" fillId="0" borderId="0" xfId="0" applyFont="1"/>
    <xf numFmtId="0" fontId="0" fillId="0" borderId="0" xfId="0" applyFont="1"/>
    <xf numFmtId="165" fontId="46" fillId="0" borderId="0" xfId="233" applyNumberFormat="1" applyFont="1" applyFill="1" applyProtection="1">
      <protection locked="0"/>
    </xf>
    <xf numFmtId="0" fontId="43" fillId="0" borderId="0" xfId="0" applyFont="1" applyBorder="1" applyProtection="1"/>
    <xf numFmtId="0" fontId="43" fillId="0" borderId="0" xfId="0" applyFont="1" applyBorder="1" applyAlignment="1" applyProtection="1">
      <alignment horizontal="left"/>
    </xf>
    <xf numFmtId="0" fontId="0" fillId="0" borderId="0" xfId="0" applyFont="1" applyBorder="1" applyAlignment="1">
      <alignment vertical="center"/>
    </xf>
    <xf numFmtId="167" fontId="42" fillId="23" borderId="0" xfId="233" applyFont="1" applyFill="1" applyBorder="1" applyAlignment="1">
      <alignment horizontal="center" vertical="center"/>
    </xf>
    <xf numFmtId="0" fontId="53" fillId="0" borderId="0" xfId="0" applyFont="1" applyBorder="1" applyAlignment="1" applyProtection="1">
      <alignment horizontal="left"/>
    </xf>
    <xf numFmtId="0" fontId="42" fillId="23" borderId="42" xfId="0" applyFont="1" applyFill="1" applyBorder="1" applyAlignment="1">
      <alignment horizontal="center" vertical="center"/>
    </xf>
    <xf numFmtId="167" fontId="0" fillId="0" borderId="0" xfId="233" applyFont="1" applyFill="1"/>
    <xf numFmtId="0" fontId="39" fillId="0" borderId="0" xfId="0" applyFont="1" applyFill="1" applyBorder="1" applyAlignment="1" applyProtection="1">
      <alignment horizontal="left" vertical="center" wrapText="1"/>
      <protection locked="0"/>
    </xf>
    <xf numFmtId="0" fontId="0" fillId="2" borderId="0" xfId="0" applyFont="1" applyFill="1" applyAlignment="1" applyProtection="1">
      <alignment horizontal="left" vertical="top" wrapText="1"/>
      <protection locked="0"/>
    </xf>
    <xf numFmtId="165" fontId="0" fillId="2" borderId="0" xfId="233" applyNumberFormat="1" applyFont="1" applyFill="1" applyProtection="1">
      <protection locked="0"/>
    </xf>
    <xf numFmtId="0" fontId="0" fillId="0" borderId="0" xfId="0" applyFont="1" applyFill="1" applyAlignment="1" applyProtection="1">
      <alignment horizontal="left" vertical="top" wrapText="1"/>
      <protection locked="0"/>
    </xf>
    <xf numFmtId="167" fontId="0" fillId="0" borderId="0" xfId="0" applyNumberFormat="1" applyFont="1" applyFill="1"/>
    <xf numFmtId="165" fontId="0" fillId="0" borderId="0" xfId="233" applyNumberFormat="1" applyFont="1" applyFill="1" applyProtection="1">
      <protection locked="0"/>
    </xf>
    <xf numFmtId="0" fontId="39" fillId="0" borderId="0" xfId="0" applyFont="1" applyAlignment="1">
      <alignment horizontal="center"/>
    </xf>
    <xf numFmtId="0" fontId="40" fillId="0" borderId="24" xfId="0" applyFont="1" applyFill="1" applyBorder="1" applyAlignment="1">
      <alignment horizontal="center"/>
    </xf>
    <xf numFmtId="0" fontId="0" fillId="0" borderId="18" xfId="0" applyFont="1" applyFill="1" applyBorder="1" applyAlignment="1" applyProtection="1">
      <alignment horizontal="center" vertical="top" wrapText="1"/>
      <protection locked="0"/>
    </xf>
    <xf numFmtId="0" fontId="0" fillId="0" borderId="0" xfId="0" applyFont="1"/>
    <xf numFmtId="0" fontId="41" fillId="0" borderId="0" xfId="0" applyFont="1" applyFill="1" applyBorder="1" applyAlignment="1" applyProtection="1">
      <alignment horizontal="center"/>
    </xf>
    <xf numFmtId="0" fontId="0" fillId="0" borderId="41" xfId="0" applyFont="1" applyFill="1" applyBorder="1" applyAlignment="1" applyProtection="1">
      <alignment horizontal="left" vertical="center" wrapText="1"/>
      <protection locked="0"/>
    </xf>
    <xf numFmtId="165" fontId="66" fillId="0" borderId="0" xfId="0" applyNumberFormat="1" applyFont="1" applyBorder="1" applyProtection="1"/>
    <xf numFmtId="165" fontId="67" fillId="2" borderId="2" xfId="0" applyNumberFormat="1" applyFont="1" applyFill="1" applyBorder="1" applyProtection="1">
      <protection locked="0"/>
    </xf>
    <xf numFmtId="0" fontId="0" fillId="0" borderId="33" xfId="0" applyFont="1" applyFill="1" applyBorder="1" applyAlignment="1">
      <alignment vertical="center"/>
    </xf>
    <xf numFmtId="0" fontId="42" fillId="23" borderId="43" xfId="0" applyFont="1" applyFill="1" applyBorder="1" applyAlignment="1">
      <alignment horizontal="center" vertical="center"/>
    </xf>
    <xf numFmtId="167" fontId="40" fillId="0" borderId="0" xfId="233" applyFont="1" applyBorder="1" applyAlignment="1">
      <alignment vertical="center"/>
    </xf>
    <xf numFmtId="0" fontId="64" fillId="0" borderId="0" xfId="0" applyFont="1" applyAlignment="1" applyProtection="1">
      <alignment horizontal="left" vertical="center"/>
    </xf>
    <xf numFmtId="0" fontId="55" fillId="0" borderId="0" xfId="0" applyFont="1" applyFill="1" applyBorder="1" applyAlignment="1" applyProtection="1">
      <alignment horizontal="center" vertical="center"/>
      <protection locked="0"/>
    </xf>
    <xf numFmtId="0" fontId="42" fillId="23" borderId="44" xfId="0" applyFont="1" applyFill="1" applyBorder="1" applyAlignment="1">
      <alignment horizontal="center" vertical="center"/>
    </xf>
    <xf numFmtId="0" fontId="42" fillId="23" borderId="45" xfId="0" applyFont="1" applyFill="1" applyBorder="1" applyAlignment="1">
      <alignment horizontal="center" vertical="center"/>
    </xf>
    <xf numFmtId="167" fontId="42" fillId="23" borderId="45" xfId="233" applyFont="1" applyFill="1" applyBorder="1" applyAlignment="1">
      <alignment horizontal="center" vertical="center"/>
    </xf>
    <xf numFmtId="167" fontId="42" fillId="23" borderId="46" xfId="233" applyFont="1" applyFill="1" applyBorder="1" applyAlignment="1">
      <alignment horizontal="center" vertical="center"/>
    </xf>
    <xf numFmtId="0" fontId="0" fillId="0" borderId="29" xfId="0" applyFont="1" applyFill="1" applyBorder="1" applyAlignment="1" applyProtection="1">
      <alignment vertical="center" wrapText="1"/>
      <protection locked="0"/>
    </xf>
    <xf numFmtId="167" fontId="0" fillId="0" borderId="29" xfId="233" applyFont="1" applyFill="1" applyBorder="1" applyAlignment="1">
      <alignment vertical="center"/>
    </xf>
    <xf numFmtId="0" fontId="0" fillId="0" borderId="28" xfId="0" quotePrefix="1" applyFont="1" applyFill="1" applyBorder="1" applyAlignment="1" applyProtection="1">
      <alignment vertical="center" wrapText="1"/>
      <protection locked="0"/>
    </xf>
    <xf numFmtId="0" fontId="40" fillId="0" borderId="30"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17" fontId="0" fillId="0" borderId="38" xfId="0" applyNumberFormat="1"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17" fontId="0" fillId="0" borderId="0" xfId="0" applyNumberFormat="1" applyFont="1" applyFill="1" applyBorder="1" applyAlignment="1">
      <alignment vertical="center"/>
    </xf>
    <xf numFmtId="0" fontId="0" fillId="0" borderId="0" xfId="0" applyFont="1"/>
    <xf numFmtId="0" fontId="0" fillId="0" borderId="0" xfId="0" applyFont="1"/>
    <xf numFmtId="0" fontId="0" fillId="0" borderId="0" xfId="0" applyFont="1" applyFill="1" applyBorder="1" applyAlignment="1">
      <alignment horizontal="left"/>
    </xf>
    <xf numFmtId="165" fontId="46" fillId="0" borderId="0" xfId="0" applyNumberFormat="1" applyFont="1" applyFill="1" applyBorder="1" applyAlignment="1" applyProtection="1">
      <alignment horizontal="left"/>
    </xf>
    <xf numFmtId="168" fontId="49" fillId="0" borderId="0" xfId="233" quotePrefix="1" applyNumberFormat="1" applyFont="1" applyFill="1" applyBorder="1" applyAlignment="1" applyProtection="1">
      <alignment horizontal="center"/>
    </xf>
    <xf numFmtId="0" fontId="46" fillId="0" borderId="0" xfId="0" applyFont="1" applyFill="1" applyBorder="1" applyAlignment="1" applyProtection="1">
      <alignment horizontal="left"/>
    </xf>
    <xf numFmtId="168" fontId="49" fillId="0" borderId="0" xfId="233" applyNumberFormat="1" applyFont="1" applyFill="1" applyBorder="1" applyAlignment="1" applyProtection="1">
      <alignment horizontal="center"/>
    </xf>
    <xf numFmtId="165" fontId="46" fillId="0" borderId="0" xfId="0" applyNumberFormat="1" applyFont="1" applyFill="1" applyBorder="1" applyProtection="1">
      <protection locked="0"/>
    </xf>
    <xf numFmtId="165" fontId="59" fillId="0" borderId="0" xfId="0" applyNumberFormat="1" applyFont="1" applyFill="1" applyBorder="1" applyAlignment="1" applyProtection="1">
      <alignment horizontal="right" vertical="top"/>
    </xf>
    <xf numFmtId="0" fontId="53" fillId="0" borderId="0" xfId="0" applyFont="1" applyFill="1" applyBorder="1" applyAlignment="1" applyProtection="1">
      <alignment horizontal="left"/>
    </xf>
    <xf numFmtId="0" fontId="58" fillId="0" borderId="0" xfId="0" applyFont="1" applyFill="1" applyBorder="1" applyAlignment="1">
      <alignment horizontal="center"/>
    </xf>
    <xf numFmtId="0" fontId="46" fillId="0" borderId="0" xfId="0" applyFont="1" applyFill="1" applyAlignment="1" applyProtection="1">
      <alignment horizontal="left"/>
      <protection locked="0"/>
    </xf>
    <xf numFmtId="0" fontId="46" fillId="0" borderId="0" xfId="0" applyFont="1" applyFill="1" applyAlignment="1" applyProtection="1">
      <alignment horizontal="left" wrapText="1"/>
      <protection locked="0"/>
    </xf>
    <xf numFmtId="0" fontId="48" fillId="0" borderId="0" xfId="0" applyFont="1" applyFill="1" applyProtection="1"/>
    <xf numFmtId="0" fontId="46" fillId="0" borderId="0" xfId="0" applyFont="1" applyFill="1" applyBorder="1" applyAlignment="1" applyProtection="1">
      <alignment horizontal="left" wrapText="1"/>
      <protection locked="0"/>
    </xf>
    <xf numFmtId="0" fontId="48" fillId="0" borderId="0" xfId="0" applyFont="1" applyFill="1" applyBorder="1" applyProtection="1"/>
    <xf numFmtId="165" fontId="67" fillId="0" borderId="0" xfId="0" applyNumberFormat="1" applyFont="1" applyFill="1" applyBorder="1" applyProtection="1">
      <protection locked="0"/>
    </xf>
    <xf numFmtId="167" fontId="40" fillId="0" borderId="0" xfId="233" applyFont="1" applyFill="1" applyBorder="1"/>
    <xf numFmtId="0" fontId="0" fillId="0" borderId="36" xfId="0" applyFont="1" applyFill="1" applyBorder="1" applyAlignment="1" applyProtection="1">
      <alignment horizontal="left" vertical="center" wrapText="1"/>
      <protection locked="0"/>
    </xf>
    <xf numFmtId="0" fontId="46" fillId="0" borderId="0" xfId="0" applyFont="1" applyFill="1" applyBorder="1" applyProtection="1"/>
    <xf numFmtId="0" fontId="64" fillId="0" borderId="0" xfId="0" applyFont="1" applyFill="1" applyBorder="1" applyAlignment="1" applyProtection="1">
      <alignment horizontal="left"/>
    </xf>
    <xf numFmtId="0" fontId="64" fillId="0" borderId="0" xfId="0" applyFont="1" applyAlignment="1" applyProtection="1">
      <alignment horizontal="left" vertical="top"/>
    </xf>
    <xf numFmtId="165" fontId="69" fillId="0" borderId="0" xfId="0" applyNumberFormat="1" applyFont="1" applyAlignment="1" applyProtection="1">
      <alignment horizontal="center" vertical="top"/>
    </xf>
    <xf numFmtId="17" fontId="0" fillId="0" borderId="0" xfId="0" applyNumberFormat="1" applyFont="1" applyFill="1" applyBorder="1"/>
    <xf numFmtId="0" fontId="0" fillId="0" borderId="3" xfId="0" applyFont="1" applyFill="1" applyBorder="1" applyAlignment="1">
      <alignment horizontal="left" vertical="center"/>
    </xf>
    <xf numFmtId="165" fontId="59" fillId="0" borderId="0" xfId="0" applyNumberFormat="1" applyFont="1" applyAlignment="1" applyProtection="1">
      <alignment horizontal="right"/>
    </xf>
    <xf numFmtId="0" fontId="42" fillId="23" borderId="48" xfId="0" applyFont="1" applyFill="1" applyBorder="1" applyAlignment="1">
      <alignment horizontal="center" vertical="center"/>
    </xf>
    <xf numFmtId="0" fontId="0" fillId="0" borderId="22" xfId="0" applyFont="1" applyFill="1" applyBorder="1" applyAlignment="1" applyProtection="1">
      <alignment horizontal="left" vertical="center" wrapText="1"/>
      <protection locked="0"/>
    </xf>
    <xf numFmtId="167" fontId="0" fillId="0" borderId="22" xfId="233" applyFont="1" applyFill="1" applyBorder="1" applyAlignment="1">
      <alignment vertical="center"/>
    </xf>
    <xf numFmtId="0" fontId="40" fillId="0" borderId="23" xfId="0" applyFont="1" applyFill="1" applyBorder="1" applyAlignment="1">
      <alignment vertical="center"/>
    </xf>
    <xf numFmtId="0" fontId="0" fillId="0" borderId="0" xfId="0" applyFont="1"/>
    <xf numFmtId="0" fontId="55" fillId="24" borderId="0" xfId="0" applyFont="1" applyFill="1" applyBorder="1" applyAlignment="1" applyProtection="1">
      <protection locked="0"/>
    </xf>
    <xf numFmtId="165" fontId="48" fillId="0" borderId="1" xfId="233" applyNumberFormat="1" applyFont="1" applyFill="1" applyBorder="1" applyProtection="1"/>
    <xf numFmtId="17" fontId="0" fillId="0" borderId="43" xfId="0" applyNumberFormat="1" applyFont="1" applyFill="1" applyBorder="1"/>
    <xf numFmtId="17" fontId="0" fillId="0" borderId="49" xfId="0" applyNumberFormat="1" applyFont="1" applyFill="1" applyBorder="1"/>
    <xf numFmtId="17" fontId="0" fillId="0" borderId="38" xfId="0" applyNumberFormat="1" applyFont="1" applyFill="1" applyBorder="1"/>
    <xf numFmtId="0" fontId="0" fillId="0" borderId="25" xfId="0" applyFont="1" applyBorder="1" applyAlignment="1">
      <alignment vertical="center" wrapText="1"/>
    </xf>
    <xf numFmtId="0" fontId="46" fillId="0" borderId="0" xfId="0" applyFont="1" applyBorder="1" applyProtection="1"/>
    <xf numFmtId="0" fontId="0" fillId="0" borderId="0" xfId="0" applyFont="1"/>
    <xf numFmtId="0" fontId="0" fillId="0" borderId="0" xfId="0" applyFont="1"/>
    <xf numFmtId="0" fontId="74" fillId="30" borderId="0" xfId="0" applyFont="1" applyFill="1" applyBorder="1" applyAlignment="1">
      <alignment vertical="center" wrapText="1"/>
    </xf>
    <xf numFmtId="0" fontId="74" fillId="30" borderId="0" xfId="0" applyFont="1" applyFill="1" applyBorder="1" applyAlignment="1">
      <alignment horizontal="center" vertical="center" wrapText="1"/>
    </xf>
    <xf numFmtId="0" fontId="74" fillId="30" borderId="53" xfId="0" applyFont="1" applyFill="1" applyBorder="1" applyAlignment="1">
      <alignment horizontal="center" vertical="center"/>
    </xf>
    <xf numFmtId="0" fontId="71" fillId="0" borderId="0" xfId="0" applyFont="1" applyAlignment="1">
      <alignment vertical="center"/>
    </xf>
    <xf numFmtId="0" fontId="73" fillId="0" borderId="0" xfId="0" applyFont="1" applyAlignment="1">
      <alignment vertical="center"/>
    </xf>
    <xf numFmtId="0" fontId="75" fillId="0" borderId="0" xfId="0" applyFont="1" applyAlignment="1">
      <alignment vertical="center"/>
    </xf>
    <xf numFmtId="0" fontId="75" fillId="0" borderId="0" xfId="0" applyFont="1" applyBorder="1" applyAlignment="1">
      <alignment vertical="center"/>
    </xf>
    <xf numFmtId="0" fontId="75" fillId="0" borderId="53" xfId="0" applyFont="1" applyBorder="1" applyAlignment="1">
      <alignment vertical="center"/>
    </xf>
    <xf numFmtId="0" fontId="75" fillId="3" borderId="0" xfId="0" applyFont="1" applyFill="1" applyBorder="1" applyAlignment="1">
      <alignment vertical="center"/>
    </xf>
    <xf numFmtId="0" fontId="77" fillId="0" borderId="0" xfId="0" applyFont="1" applyBorder="1" applyAlignment="1">
      <alignment vertical="center"/>
    </xf>
    <xf numFmtId="0" fontId="76" fillId="0" borderId="0" xfId="0" applyFont="1" applyFill="1" applyBorder="1" applyAlignment="1">
      <alignment vertical="center"/>
    </xf>
    <xf numFmtId="0" fontId="73" fillId="0" borderId="0" xfId="0" applyFont="1" applyBorder="1" applyAlignment="1">
      <alignment vertical="center"/>
    </xf>
    <xf numFmtId="0" fontId="0" fillId="0" borderId="0" xfId="0" applyFont="1"/>
    <xf numFmtId="169" fontId="0" fillId="0" borderId="0" xfId="233" applyNumberFormat="1" applyFont="1" applyFill="1" applyBorder="1" applyAlignment="1">
      <alignment vertical="center"/>
    </xf>
    <xf numFmtId="169" fontId="76" fillId="3" borderId="0" xfId="0" applyNumberFormat="1" applyFont="1" applyFill="1" applyBorder="1" applyAlignment="1">
      <alignment vertical="center"/>
    </xf>
    <xf numFmtId="0" fontId="53" fillId="0" borderId="0" xfId="0" applyFont="1" applyBorder="1" applyAlignment="1" applyProtection="1">
      <alignment horizontal="left" vertical="center"/>
    </xf>
    <xf numFmtId="0" fontId="53" fillId="0" borderId="0" xfId="0" applyFont="1" applyAlignment="1" applyProtection="1">
      <alignment horizontal="left" vertical="center"/>
    </xf>
    <xf numFmtId="0" fontId="40" fillId="0" borderId="0" xfId="0" applyFont="1" applyAlignment="1">
      <alignment vertical="center"/>
    </xf>
    <xf numFmtId="0" fontId="79" fillId="0" borderId="0" xfId="0" applyFont="1" applyBorder="1" applyAlignment="1" applyProtection="1">
      <alignment vertical="center"/>
    </xf>
    <xf numFmtId="0" fontId="79" fillId="0" borderId="0" xfId="0" applyFont="1" applyBorder="1" applyAlignment="1" applyProtection="1">
      <alignment horizontal="center" vertical="center"/>
    </xf>
    <xf numFmtId="0" fontId="40" fillId="0" borderId="0" xfId="0" applyFont="1" applyBorder="1" applyAlignment="1">
      <alignment horizontal="center" vertical="center"/>
    </xf>
    <xf numFmtId="0" fontId="53" fillId="0" borderId="0" xfId="0" applyFont="1" applyBorder="1" applyAlignment="1" applyProtection="1">
      <alignment horizontal="center" vertical="center"/>
    </xf>
    <xf numFmtId="0" fontId="40" fillId="0" borderId="2" xfId="0" applyFont="1" applyFill="1" applyBorder="1" applyAlignment="1">
      <alignment vertical="center"/>
    </xf>
    <xf numFmtId="167" fontId="40" fillId="0" borderId="2" xfId="233" applyFont="1" applyFill="1" applyBorder="1" applyAlignment="1">
      <alignment vertical="center"/>
    </xf>
    <xf numFmtId="0" fontId="0" fillId="0" borderId="28" xfId="0" applyFont="1" applyBorder="1" applyAlignment="1">
      <alignment vertical="center" wrapText="1"/>
    </xf>
    <xf numFmtId="0" fontId="0" fillId="0" borderId="34" xfId="0" applyFont="1" applyBorder="1" applyAlignment="1">
      <alignment vertical="center" wrapText="1"/>
    </xf>
    <xf numFmtId="0" fontId="68" fillId="0" borderId="2" xfId="0" applyFont="1" applyBorder="1" applyAlignment="1">
      <alignment vertical="center"/>
    </xf>
    <xf numFmtId="0" fontId="68" fillId="0" borderId="29" xfId="0" applyFont="1" applyBorder="1" applyAlignment="1">
      <alignment vertical="center"/>
    </xf>
    <xf numFmtId="0" fontId="68" fillId="0" borderId="26" xfId="0" applyFont="1" applyBorder="1" applyAlignment="1">
      <alignment vertical="center"/>
    </xf>
    <xf numFmtId="0" fontId="76" fillId="0" borderId="0" xfId="0" applyFont="1" applyBorder="1" applyAlignment="1">
      <alignment vertical="center"/>
    </xf>
    <xf numFmtId="167" fontId="0" fillId="0" borderId="30" xfId="0" applyNumberFormat="1" applyFont="1" applyBorder="1" applyAlignment="1">
      <alignment vertical="center"/>
    </xf>
    <xf numFmtId="167" fontId="0" fillId="0" borderId="2" xfId="233" applyFont="1" applyBorder="1" applyAlignment="1">
      <alignment vertical="center"/>
    </xf>
    <xf numFmtId="167" fontId="0" fillId="0" borderId="35" xfId="233" applyFont="1" applyBorder="1" applyAlignment="1">
      <alignment vertical="center"/>
    </xf>
    <xf numFmtId="167" fontId="75" fillId="0" borderId="0" xfId="233" applyFont="1" applyBorder="1" applyAlignment="1">
      <alignment vertical="center"/>
    </xf>
    <xf numFmtId="169" fontId="75" fillId="0" borderId="0" xfId="233" applyNumberFormat="1" applyFont="1" applyBorder="1" applyAlignment="1">
      <alignment vertical="center"/>
    </xf>
    <xf numFmtId="167" fontId="75" fillId="0" borderId="53" xfId="233" applyNumberFormat="1" applyFont="1" applyBorder="1" applyAlignment="1">
      <alignment vertical="center"/>
    </xf>
    <xf numFmtId="167" fontId="76" fillId="3" borderId="53" xfId="233" applyFont="1" applyFill="1" applyBorder="1" applyAlignment="1">
      <alignment vertical="center"/>
    </xf>
    <xf numFmtId="0" fontId="41" fillId="0" borderId="0" xfId="0" applyFont="1" applyFill="1" applyBorder="1" applyAlignment="1" applyProtection="1">
      <alignment vertical="center" wrapText="1"/>
    </xf>
    <xf numFmtId="0" fontId="0" fillId="0" borderId="0" xfId="0" applyFont="1" applyAlignment="1">
      <alignment wrapText="1"/>
    </xf>
    <xf numFmtId="0" fontId="0" fillId="0" borderId="0" xfId="0" applyFont="1" applyBorder="1" applyAlignment="1">
      <alignment wrapText="1"/>
    </xf>
    <xf numFmtId="167" fontId="42" fillId="0" borderId="0" xfId="233" applyFont="1" applyFill="1" applyBorder="1" applyAlignment="1">
      <alignment horizontal="center" vertical="center"/>
    </xf>
    <xf numFmtId="0" fontId="40" fillId="0" borderId="0" xfId="0" applyFont="1" applyFill="1" applyBorder="1" applyAlignment="1" applyProtection="1">
      <alignment horizontal="right" vertical="center" wrapText="1"/>
      <protection locked="0"/>
    </xf>
    <xf numFmtId="0" fontId="53" fillId="0" borderId="0" xfId="0" applyFont="1" applyBorder="1" applyAlignment="1" applyProtection="1">
      <alignment horizontal="left" wrapText="1"/>
    </xf>
    <xf numFmtId="0" fontId="40" fillId="0" borderId="35" xfId="0" applyFont="1" applyFill="1" applyBorder="1" applyAlignment="1">
      <alignment vertical="center" wrapText="1"/>
    </xf>
    <xf numFmtId="167" fontId="42" fillId="23" borderId="56" xfId="233" applyFont="1" applyFill="1" applyBorder="1" applyAlignment="1">
      <alignment horizontal="center" vertical="center"/>
    </xf>
    <xf numFmtId="167" fontId="42" fillId="0" borderId="0" xfId="233" applyFont="1" applyFill="1" applyBorder="1" applyAlignment="1">
      <alignment horizontal="center" vertical="center" wrapText="1"/>
    </xf>
    <xf numFmtId="0" fontId="40" fillId="0" borderId="0" xfId="0" applyFont="1" applyFill="1" applyBorder="1" applyAlignment="1">
      <alignment vertical="center" wrapText="1"/>
    </xf>
    <xf numFmtId="0" fontId="0" fillId="0" borderId="28" xfId="0" applyFont="1" applyFill="1" applyBorder="1" applyAlignment="1">
      <alignment horizontal="center" vertical="center"/>
    </xf>
    <xf numFmtId="167" fontId="0" fillId="25" borderId="2" xfId="233" applyFont="1" applyFill="1" applyBorder="1" applyAlignment="1">
      <alignment vertical="center"/>
    </xf>
    <xf numFmtId="0" fontId="0" fillId="0" borderId="0" xfId="0" applyFont="1" applyAlignment="1">
      <alignment vertical="center" wrapText="1"/>
    </xf>
    <xf numFmtId="169" fontId="0" fillId="0" borderId="34" xfId="233" applyNumberFormat="1" applyFont="1" applyBorder="1" applyAlignment="1">
      <alignment vertical="center"/>
    </xf>
    <xf numFmtId="167" fontId="0" fillId="25" borderId="2" xfId="0" applyNumberFormat="1" applyFont="1" applyFill="1" applyBorder="1" applyAlignment="1">
      <alignment vertical="center"/>
    </xf>
    <xf numFmtId="0" fontId="0" fillId="0" borderId="35" xfId="0" applyFont="1" applyBorder="1" applyAlignment="1">
      <alignment vertical="center" wrapText="1"/>
    </xf>
    <xf numFmtId="169" fontId="0" fillId="0" borderId="25" xfId="233" applyNumberFormat="1" applyFont="1" applyBorder="1" applyAlignment="1">
      <alignment vertical="center"/>
    </xf>
    <xf numFmtId="0" fontId="0" fillId="0" borderId="27" xfId="0" applyFont="1" applyBorder="1" applyAlignment="1">
      <alignment vertical="center" wrapText="1"/>
    </xf>
    <xf numFmtId="169" fontId="84" fillId="0" borderId="0" xfId="233" applyNumberFormat="1" applyFont="1" applyAlignment="1">
      <alignment vertical="center"/>
    </xf>
    <xf numFmtId="167" fontId="80" fillId="0" borderId="24" xfId="0" applyNumberFormat="1" applyFont="1" applyBorder="1" applyAlignment="1">
      <alignment vertical="center"/>
    </xf>
    <xf numFmtId="0" fontId="0" fillId="0" borderId="0" xfId="0" applyAlignment="1">
      <alignment horizontal="left"/>
    </xf>
    <xf numFmtId="0" fontId="76" fillId="0" borderId="0" xfId="0" applyFont="1" applyAlignment="1">
      <alignment vertical="center"/>
    </xf>
    <xf numFmtId="0" fontId="86" fillId="0" borderId="0" xfId="0" applyFont="1" applyBorder="1" applyAlignment="1">
      <alignment vertical="center"/>
    </xf>
    <xf numFmtId="0" fontId="81" fillId="0" borderId="0" xfId="0" applyFont="1" applyBorder="1" applyAlignment="1">
      <alignment vertical="center"/>
    </xf>
    <xf numFmtId="0" fontId="85" fillId="0" borderId="0" xfId="0" applyFont="1" applyBorder="1" applyAlignment="1">
      <alignment vertical="center"/>
    </xf>
    <xf numFmtId="0" fontId="82" fillId="0" borderId="0" xfId="0" applyFont="1" applyBorder="1" applyAlignment="1">
      <alignment horizontal="justify" vertical="center"/>
    </xf>
    <xf numFmtId="0" fontId="75" fillId="0" borderId="0" xfId="0" applyFont="1" applyBorder="1" applyAlignment="1">
      <alignment horizontal="justify" vertical="center"/>
    </xf>
    <xf numFmtId="0" fontId="0" fillId="0" borderId="0" xfId="0" applyBorder="1"/>
    <xf numFmtId="169" fontId="0" fillId="0" borderId="28" xfId="233" applyNumberFormat="1" applyFont="1" applyBorder="1" applyAlignment="1">
      <alignment vertical="center"/>
    </xf>
    <xf numFmtId="0" fontId="0" fillId="0" borderId="30" xfId="0" applyFont="1" applyBorder="1" applyAlignment="1">
      <alignment vertical="center" wrapText="1"/>
    </xf>
    <xf numFmtId="167" fontId="80" fillId="0" borderId="5" xfId="0" applyNumberFormat="1" applyFont="1" applyBorder="1" applyAlignment="1">
      <alignment vertical="center"/>
    </xf>
    <xf numFmtId="167" fontId="42" fillId="23" borderId="44" xfId="233" applyFont="1" applyFill="1" applyBorder="1" applyAlignment="1">
      <alignment horizontal="center" vertical="center"/>
    </xf>
    <xf numFmtId="0" fontId="42" fillId="23" borderId="46" xfId="0" applyFont="1" applyFill="1" applyBorder="1" applyAlignment="1">
      <alignment horizontal="center" vertical="center"/>
    </xf>
    <xf numFmtId="0" fontId="40" fillId="0" borderId="0" xfId="0" applyFont="1" applyFill="1" applyBorder="1" applyAlignment="1" applyProtection="1">
      <alignment horizontal="left" vertical="center" wrapText="1"/>
      <protection locked="0"/>
    </xf>
    <xf numFmtId="0" fontId="0" fillId="0" borderId="0" xfId="0" applyFont="1"/>
    <xf numFmtId="0" fontId="41" fillId="0" borderId="0" xfId="0" applyFont="1" applyFill="1" applyBorder="1" applyAlignment="1" applyProtection="1">
      <alignment horizontal="center" vertical="center"/>
    </xf>
    <xf numFmtId="0" fontId="40" fillId="0" borderId="2" xfId="0" applyFont="1" applyFill="1" applyBorder="1" applyAlignment="1">
      <alignment horizontal="center" vertical="center"/>
    </xf>
    <xf numFmtId="0" fontId="0" fillId="0" borderId="25"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0" fontId="40" fillId="0" borderId="37" xfId="0" applyFont="1" applyFill="1" applyBorder="1" applyAlignment="1" applyProtection="1">
      <alignment horizontal="left" vertical="center" wrapText="1"/>
      <protection locked="0"/>
    </xf>
    <xf numFmtId="0" fontId="0" fillId="0" borderId="28" xfId="0" applyFont="1" applyFill="1" applyBorder="1" applyAlignment="1">
      <alignment vertical="center"/>
    </xf>
    <xf numFmtId="0" fontId="0" fillId="0" borderId="29" xfId="0" applyFont="1" applyFill="1" applyBorder="1" applyAlignment="1">
      <alignment horizontal="left" vertical="center"/>
    </xf>
    <xf numFmtId="0" fontId="42" fillId="0" borderId="30" xfId="0" applyFont="1" applyFill="1" applyBorder="1" applyAlignment="1">
      <alignment vertical="center"/>
    </xf>
    <xf numFmtId="0" fontId="42" fillId="0" borderId="0"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horizontal="left" vertical="center"/>
    </xf>
    <xf numFmtId="0" fontId="0" fillId="0" borderId="22" xfId="0" applyFont="1" applyFill="1" applyBorder="1" applyAlignment="1" applyProtection="1">
      <alignment vertical="center" wrapText="1"/>
      <protection locked="0"/>
    </xf>
    <xf numFmtId="0" fontId="42" fillId="0" borderId="23" xfId="0" applyFont="1" applyFill="1" applyBorder="1" applyAlignment="1">
      <alignment vertical="center"/>
    </xf>
    <xf numFmtId="0" fontId="0" fillId="0" borderId="32" xfId="0" applyFont="1" applyBorder="1" applyAlignment="1">
      <alignment horizontal="left" vertical="center"/>
    </xf>
    <xf numFmtId="0" fontId="40" fillId="0" borderId="33" xfId="0" applyFont="1" applyFill="1" applyBorder="1" applyAlignment="1">
      <alignment vertical="center"/>
    </xf>
    <xf numFmtId="17" fontId="0" fillId="0" borderId="54" xfId="0" applyNumberFormat="1" applyFont="1" applyFill="1" applyBorder="1"/>
    <xf numFmtId="0" fontId="0" fillId="0" borderId="25" xfId="0" applyFont="1" applyFill="1" applyBorder="1" applyAlignment="1">
      <alignment vertical="center"/>
    </xf>
    <xf numFmtId="0" fontId="0" fillId="0" borderId="25" xfId="0" applyFont="1" applyFill="1" applyBorder="1" applyAlignment="1">
      <alignment vertical="center" wrapText="1"/>
    </xf>
    <xf numFmtId="0" fontId="42" fillId="0" borderId="27" xfId="0" applyFont="1" applyFill="1" applyBorder="1" applyAlignment="1">
      <alignment vertical="center"/>
    </xf>
    <xf numFmtId="0" fontId="58" fillId="0" borderId="0" xfId="0" applyFont="1" applyBorder="1" applyAlignment="1">
      <alignment horizontal="center"/>
    </xf>
    <xf numFmtId="0" fontId="0" fillId="0" borderId="2"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0" borderId="0" xfId="0" applyFont="1" applyAlignment="1">
      <alignment horizontal="center"/>
    </xf>
    <xf numFmtId="0" fontId="42" fillId="23" borderId="21" xfId="0" applyFont="1" applyFill="1" applyBorder="1" applyAlignment="1">
      <alignment horizontal="center" vertical="center" wrapText="1"/>
    </xf>
    <xf numFmtId="0" fontId="0" fillId="0" borderId="34"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Fill="1" applyBorder="1" applyAlignment="1" applyProtection="1">
      <alignment horizontal="center" vertical="center" wrapText="1"/>
      <protection locked="0"/>
    </xf>
    <xf numFmtId="0" fontId="87" fillId="0" borderId="0" xfId="0" applyFont="1" applyAlignment="1" applyProtection="1">
      <alignment horizontal="left"/>
    </xf>
    <xf numFmtId="0" fontId="87" fillId="0" borderId="0" xfId="0" applyFont="1" applyAlignment="1" applyProtection="1">
      <alignment horizontal="center"/>
    </xf>
    <xf numFmtId="0" fontId="0" fillId="34" borderId="25" xfId="0" applyFont="1" applyFill="1" applyBorder="1" applyAlignment="1">
      <alignment horizontal="center" vertical="center"/>
    </xf>
    <xf numFmtId="0" fontId="42" fillId="23" borderId="45" xfId="0" applyFont="1" applyFill="1" applyBorder="1" applyAlignment="1">
      <alignment horizontal="center" vertical="center" wrapText="1"/>
    </xf>
    <xf numFmtId="167" fontId="40" fillId="27" borderId="5" xfId="233" applyFont="1" applyFill="1" applyBorder="1"/>
    <xf numFmtId="167" fontId="40" fillId="31" borderId="5" xfId="233" applyFont="1" applyFill="1" applyBorder="1"/>
    <xf numFmtId="167" fontId="0" fillId="27" borderId="35" xfId="233" applyFont="1" applyFill="1" applyBorder="1" applyAlignment="1">
      <alignment vertical="center"/>
    </xf>
    <xf numFmtId="0" fontId="40" fillId="0" borderId="0" xfId="0" applyFont="1" applyFill="1" applyBorder="1" applyAlignment="1">
      <alignment horizontal="center" vertical="center"/>
    </xf>
    <xf numFmtId="0" fontId="88" fillId="0" borderId="0" xfId="0" applyFont="1" applyAlignment="1" applyProtection="1">
      <alignment horizontal="left"/>
    </xf>
    <xf numFmtId="0" fontId="89" fillId="0" borderId="0" xfId="0" applyFont="1" applyAlignment="1" applyProtection="1">
      <alignment horizontal="left"/>
    </xf>
    <xf numFmtId="0" fontId="89" fillId="0" borderId="0" xfId="0" applyFont="1" applyBorder="1" applyAlignment="1" applyProtection="1">
      <alignment horizontal="center" vertical="center"/>
    </xf>
    <xf numFmtId="0" fontId="89" fillId="0" borderId="0" xfId="0" applyFont="1" applyBorder="1" applyAlignment="1" applyProtection="1">
      <alignment horizontal="left" vertical="center"/>
    </xf>
    <xf numFmtId="0" fontId="89" fillId="0" borderId="0" xfId="0" applyFont="1" applyAlignment="1" applyProtection="1">
      <alignment horizontal="left" vertical="center"/>
    </xf>
    <xf numFmtId="0" fontId="0" fillId="0" borderId="0" xfId="0" applyFont="1" applyBorder="1" applyAlignment="1">
      <alignment horizontal="left" vertical="center"/>
    </xf>
    <xf numFmtId="0" fontId="78" fillId="30" borderId="44" xfId="0" applyFont="1" applyFill="1" applyBorder="1" applyAlignment="1">
      <alignment horizontal="center" vertical="center" wrapText="1"/>
    </xf>
    <xf numFmtId="0" fontId="78" fillId="30" borderId="45" xfId="0" applyFont="1" applyFill="1" applyBorder="1" applyAlignment="1">
      <alignment horizontal="center" vertical="center" wrapText="1"/>
    </xf>
    <xf numFmtId="0" fontId="78" fillId="30" borderId="46" xfId="0" applyFont="1" applyFill="1" applyBorder="1" applyAlignment="1">
      <alignment horizontal="center" vertical="center"/>
    </xf>
    <xf numFmtId="0" fontId="0" fillId="0" borderId="57" xfId="0" applyFont="1" applyBorder="1"/>
    <xf numFmtId="0" fontId="0" fillId="0" borderId="0" xfId="0" applyFont="1" applyFill="1" applyBorder="1" applyAlignment="1">
      <alignment horizontal="left" vertical="center"/>
    </xf>
    <xf numFmtId="167" fontId="0" fillId="0" borderId="57" xfId="0" applyNumberFormat="1" applyFont="1" applyFill="1" applyBorder="1" applyAlignment="1">
      <alignment vertical="center"/>
    </xf>
    <xf numFmtId="0" fontId="0" fillId="0" borderId="48" xfId="0" applyFont="1" applyBorder="1" applyAlignment="1">
      <alignment vertical="center" wrapText="1"/>
    </xf>
    <xf numFmtId="0" fontId="0" fillId="0" borderId="50" xfId="0" applyFont="1" applyBorder="1" applyAlignment="1">
      <alignment vertical="center"/>
    </xf>
    <xf numFmtId="0" fontId="0" fillId="0" borderId="51" xfId="0" applyFont="1" applyBorder="1" applyAlignment="1">
      <alignment vertical="center"/>
    </xf>
    <xf numFmtId="0" fontId="0" fillId="0" borderId="58" xfId="0" applyFont="1" applyBorder="1" applyAlignment="1">
      <alignment vertical="center" wrapText="1"/>
    </xf>
    <xf numFmtId="167" fontId="0" fillId="0" borderId="59" xfId="0" applyNumberFormat="1" applyFont="1" applyFill="1" applyBorder="1" applyAlignment="1">
      <alignment vertical="center"/>
    </xf>
    <xf numFmtId="0" fontId="0" fillId="0" borderId="54" xfId="0" applyFont="1" applyBorder="1" applyAlignment="1">
      <alignment vertical="center" wrapText="1"/>
    </xf>
    <xf numFmtId="0" fontId="0" fillId="0" borderId="47" xfId="0" applyFont="1" applyBorder="1"/>
    <xf numFmtId="0" fontId="40" fillId="3" borderId="20" xfId="0" applyFont="1" applyFill="1" applyBorder="1" applyAlignment="1">
      <alignment vertical="center"/>
    </xf>
    <xf numFmtId="0" fontId="40" fillId="3" borderId="7" xfId="0" applyFont="1" applyFill="1" applyBorder="1" applyAlignment="1">
      <alignment vertical="center"/>
    </xf>
    <xf numFmtId="169" fontId="40" fillId="3" borderId="7" xfId="0" applyNumberFormat="1" applyFont="1" applyFill="1" applyBorder="1" applyAlignment="1">
      <alignment vertical="center"/>
    </xf>
    <xf numFmtId="167" fontId="0" fillId="0" borderId="47" xfId="0" applyNumberFormat="1" applyFont="1" applyFill="1" applyBorder="1" applyAlignment="1">
      <alignment vertical="center"/>
    </xf>
    <xf numFmtId="167" fontId="0" fillId="0" borderId="55" xfId="0" applyNumberFormat="1" applyFont="1" applyFill="1" applyBorder="1" applyAlignment="1">
      <alignment vertical="center"/>
    </xf>
    <xf numFmtId="167" fontId="40" fillId="3" borderId="19" xfId="0" applyNumberFormat="1" applyFont="1" applyFill="1" applyBorder="1" applyAlignment="1">
      <alignment vertical="center"/>
    </xf>
    <xf numFmtId="167" fontId="40" fillId="33" borderId="5" xfId="233" applyFont="1" applyFill="1" applyBorder="1"/>
    <xf numFmtId="167" fontId="0" fillId="33" borderId="35" xfId="233" applyFont="1" applyFill="1" applyBorder="1" applyAlignment="1">
      <alignment vertical="center"/>
    </xf>
    <xf numFmtId="169" fontId="0" fillId="0" borderId="29" xfId="233" applyNumberFormat="1" applyFont="1" applyFill="1" applyBorder="1" applyAlignment="1">
      <alignment vertical="center"/>
    </xf>
    <xf numFmtId="0" fontId="40" fillId="25" borderId="35" xfId="0" applyFont="1" applyFill="1" applyBorder="1" applyAlignment="1">
      <alignment vertical="center"/>
    </xf>
    <xf numFmtId="167" fontId="0" fillId="35" borderId="35" xfId="233" applyFont="1" applyFill="1" applyBorder="1" applyAlignment="1">
      <alignment vertical="center"/>
    </xf>
    <xf numFmtId="0" fontId="68" fillId="0" borderId="34" xfId="0" applyFont="1" applyFill="1" applyBorder="1" applyAlignment="1">
      <alignment horizontal="center" vertical="center"/>
    </xf>
    <xf numFmtId="0" fontId="0" fillId="29" borderId="2" xfId="0" applyFont="1" applyFill="1" applyBorder="1" applyAlignment="1">
      <alignment vertical="center"/>
    </xf>
    <xf numFmtId="167" fontId="0" fillId="29" borderId="35" xfId="0" applyNumberFormat="1" applyFont="1" applyFill="1" applyBorder="1" applyAlignment="1">
      <alignment vertical="center"/>
    </xf>
    <xf numFmtId="0" fontId="68" fillId="25" borderId="2" xfId="0" applyFont="1" applyFill="1" applyBorder="1" applyAlignment="1">
      <alignment vertical="center"/>
    </xf>
    <xf numFmtId="167" fontId="68" fillId="25" borderId="35" xfId="0" applyNumberFormat="1" applyFont="1" applyFill="1" applyBorder="1" applyAlignment="1">
      <alignment vertical="center"/>
    </xf>
    <xf numFmtId="167" fontId="0" fillId="29" borderId="27" xfId="233" applyFont="1" applyFill="1" applyBorder="1" applyAlignment="1">
      <alignment vertical="center"/>
    </xf>
    <xf numFmtId="167" fontId="0" fillId="36" borderId="27" xfId="233" applyFont="1" applyFill="1" applyBorder="1" applyAlignment="1">
      <alignment vertical="center"/>
    </xf>
    <xf numFmtId="0" fontId="40" fillId="0" borderId="39" xfId="0" applyFont="1" applyBorder="1" applyAlignment="1">
      <alignment horizontal="center" vertical="center"/>
    </xf>
    <xf numFmtId="0" fontId="39" fillId="0" borderId="0" xfId="0" applyFont="1" applyBorder="1" applyAlignment="1">
      <alignment horizontal="center" vertical="center"/>
    </xf>
    <xf numFmtId="0" fontId="58" fillId="0" borderId="0" xfId="0" applyFont="1" applyBorder="1" applyAlignment="1">
      <alignment horizontal="center" vertical="center"/>
    </xf>
    <xf numFmtId="0" fontId="52" fillId="0" borderId="0" xfId="0" applyFont="1" applyAlignment="1" applyProtection="1">
      <alignment horizontal="left" vertical="center"/>
    </xf>
    <xf numFmtId="167" fontId="0" fillId="31" borderId="30" xfId="0" applyNumberFormat="1" applyFont="1" applyFill="1" applyBorder="1" applyAlignment="1">
      <alignment vertical="center"/>
    </xf>
    <xf numFmtId="0" fontId="87" fillId="0" borderId="0" xfId="0" applyFont="1" applyAlignment="1" applyProtection="1">
      <alignment horizontal="left" vertical="center"/>
    </xf>
    <xf numFmtId="0" fontId="64" fillId="0" borderId="0" xfId="0" applyFont="1" applyBorder="1" applyAlignment="1" applyProtection="1">
      <alignment horizontal="left" vertical="center"/>
    </xf>
    <xf numFmtId="167" fontId="0" fillId="0" borderId="0" xfId="0" applyNumberFormat="1" applyFont="1" applyAlignment="1">
      <alignment vertical="center"/>
    </xf>
    <xf numFmtId="0" fontId="58" fillId="0" borderId="0" xfId="0" applyFont="1" applyAlignment="1">
      <alignment horizontal="center" vertical="center"/>
    </xf>
    <xf numFmtId="0" fontId="42" fillId="25" borderId="43" xfId="0" applyFont="1" applyFill="1" applyBorder="1" applyAlignment="1">
      <alignment horizontal="center" vertical="center"/>
    </xf>
    <xf numFmtId="167" fontId="0" fillId="25" borderId="30" xfId="0" applyNumberFormat="1" applyFont="1" applyFill="1" applyBorder="1" applyAlignment="1">
      <alignment vertical="center"/>
    </xf>
    <xf numFmtId="0" fontId="42" fillId="29" borderId="49" xfId="0" applyFont="1" applyFill="1" applyBorder="1" applyAlignment="1">
      <alignment horizontal="center" vertical="center"/>
    </xf>
    <xf numFmtId="167" fontId="0" fillId="35" borderId="35" xfId="0" applyNumberFormat="1" applyFont="1" applyFill="1" applyBorder="1" applyAlignment="1">
      <alignment vertical="center"/>
    </xf>
    <xf numFmtId="0" fontId="42" fillId="36" borderId="38" xfId="0" applyFont="1" applyFill="1" applyBorder="1" applyAlignment="1">
      <alignment horizontal="center" vertical="center"/>
    </xf>
    <xf numFmtId="167" fontId="0" fillId="36" borderId="35" xfId="0" applyNumberFormat="1" applyFont="1" applyFill="1" applyBorder="1" applyAlignment="1">
      <alignment vertical="center"/>
    </xf>
    <xf numFmtId="165" fontId="59" fillId="0" borderId="0" xfId="0" applyNumberFormat="1" applyFont="1" applyAlignment="1" applyProtection="1">
      <alignment horizontal="right" vertical="center"/>
    </xf>
    <xf numFmtId="0" fontId="40" fillId="0" borderId="5" xfId="0" applyFont="1" applyFill="1" applyBorder="1" applyAlignment="1">
      <alignment horizontal="center" vertical="center" wrapText="1"/>
    </xf>
    <xf numFmtId="167" fontId="42" fillId="0" borderId="24" xfId="0" applyNumberFormat="1" applyFont="1" applyFill="1" applyBorder="1" applyAlignment="1">
      <alignment vertical="center"/>
    </xf>
    <xf numFmtId="165" fontId="59" fillId="0" borderId="0" xfId="0" applyNumberFormat="1" applyFont="1" applyAlignment="1" applyProtection="1">
      <alignment horizontal="left" vertical="center"/>
    </xf>
    <xf numFmtId="0" fontId="68" fillId="36" borderId="26" xfId="0" applyFont="1" applyFill="1" applyBorder="1" applyAlignment="1">
      <alignment vertical="center"/>
    </xf>
    <xf numFmtId="169" fontId="40" fillId="0" borderId="5" xfId="0" applyNumberFormat="1" applyFont="1" applyBorder="1" applyAlignment="1">
      <alignment vertical="center"/>
    </xf>
    <xf numFmtId="167" fontId="42" fillId="0" borderId="5" xfId="0" applyNumberFormat="1" applyFont="1" applyBorder="1" applyAlignment="1">
      <alignment vertical="center"/>
    </xf>
    <xf numFmtId="167" fontId="75" fillId="0" borderId="0" xfId="0" applyNumberFormat="1" applyFont="1" applyAlignment="1">
      <alignment vertical="center"/>
    </xf>
    <xf numFmtId="169" fontId="75" fillId="0" borderId="0" xfId="233" applyNumberFormat="1" applyFont="1" applyFill="1" applyBorder="1" applyAlignment="1">
      <alignment vertical="center"/>
    </xf>
    <xf numFmtId="167" fontId="75" fillId="0" borderId="53" xfId="233" applyFont="1" applyFill="1" applyBorder="1" applyAlignment="1">
      <alignment vertical="center"/>
    </xf>
    <xf numFmtId="0" fontId="46" fillId="2" borderId="0" xfId="0" applyFont="1" applyFill="1" applyAlignment="1" applyProtection="1">
      <alignment horizontal="left" vertical="top" wrapText="1"/>
      <protection locked="0"/>
    </xf>
    <xf numFmtId="0" fontId="0" fillId="0" borderId="0" xfId="0" applyFont="1"/>
    <xf numFmtId="0" fontId="40" fillId="0" borderId="2" xfId="0" applyFont="1" applyFill="1" applyBorder="1" applyAlignment="1">
      <alignment horizontal="center" vertical="center"/>
    </xf>
    <xf numFmtId="0" fontId="0" fillId="0" borderId="28" xfId="0" applyFont="1" applyFill="1" applyBorder="1" applyAlignment="1" applyProtection="1">
      <alignment horizontal="left" vertical="center" wrapText="1"/>
      <protection locked="0"/>
    </xf>
    <xf numFmtId="0" fontId="0" fillId="0" borderId="29" xfId="0" applyFont="1" applyFill="1" applyBorder="1" applyAlignment="1" applyProtection="1">
      <alignment horizontal="left" vertical="center" wrapText="1"/>
      <protection locked="0"/>
    </xf>
    <xf numFmtId="0" fontId="0" fillId="0" borderId="34"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0" fillId="0" borderId="22" xfId="0" applyFont="1" applyFill="1" applyBorder="1" applyAlignment="1" applyProtection="1">
      <alignment horizontal="left" vertical="center" wrapText="1"/>
      <protection locked="0"/>
    </xf>
    <xf numFmtId="0" fontId="0" fillId="0" borderId="34" xfId="0" applyFont="1" applyFill="1" applyBorder="1" applyAlignment="1" applyProtection="1">
      <alignment vertical="center" wrapText="1"/>
      <protection locked="0"/>
    </xf>
    <xf numFmtId="167" fontId="0" fillId="26" borderId="2" xfId="233" applyFont="1" applyFill="1" applyBorder="1" applyAlignment="1">
      <alignment vertical="center"/>
    </xf>
    <xf numFmtId="0" fontId="40" fillId="0" borderId="30" xfId="0" applyFont="1" applyFill="1" applyBorder="1" applyAlignment="1">
      <alignment vertical="center"/>
    </xf>
    <xf numFmtId="0" fontId="0" fillId="0" borderId="25" xfId="0" applyFont="1" applyFill="1" applyBorder="1" applyAlignment="1" applyProtection="1">
      <alignment vertical="center" wrapText="1"/>
      <protection locked="0"/>
    </xf>
    <xf numFmtId="0" fontId="40" fillId="0" borderId="27" xfId="0" applyFont="1" applyFill="1" applyBorder="1" applyAlignment="1">
      <alignment vertical="center"/>
    </xf>
    <xf numFmtId="167" fontId="0" fillId="37" borderId="2" xfId="233" applyFont="1" applyFill="1" applyBorder="1" applyAlignment="1">
      <alignment vertical="center"/>
    </xf>
    <xf numFmtId="167" fontId="0" fillId="26" borderId="2" xfId="0" applyNumberFormat="1" applyFont="1" applyFill="1" applyBorder="1" applyAlignment="1" applyProtection="1">
      <alignment vertical="center" wrapText="1"/>
      <protection locked="0"/>
    </xf>
    <xf numFmtId="0" fontId="0" fillId="0" borderId="30" xfId="0" applyFont="1" applyFill="1" applyBorder="1" applyAlignment="1" applyProtection="1">
      <alignment horizontal="center" vertical="center" wrapText="1"/>
      <protection locked="0"/>
    </xf>
    <xf numFmtId="167" fontId="0" fillId="37" borderId="26" xfId="0" applyNumberFormat="1" applyFont="1" applyFill="1" applyBorder="1" applyAlignment="1" applyProtection="1">
      <alignment vertical="center" wrapText="1"/>
      <protection locked="0"/>
    </xf>
    <xf numFmtId="0" fontId="0" fillId="0" borderId="27" xfId="0" applyFont="1" applyFill="1" applyBorder="1" applyAlignment="1" applyProtection="1">
      <alignment horizontal="center" vertical="center" wrapText="1"/>
      <protection locked="0"/>
    </xf>
    <xf numFmtId="165" fontId="47" fillId="0" borderId="0" xfId="0" applyNumberFormat="1" applyFont="1" applyBorder="1" applyProtection="1"/>
    <xf numFmtId="0" fontId="46" fillId="0" borderId="0" xfId="0" applyFont="1" applyAlignment="1" applyProtection="1">
      <alignment horizontal="center" vertical="center"/>
    </xf>
    <xf numFmtId="0" fontId="42" fillId="23" borderId="0" xfId="0" applyFont="1" applyFill="1" applyBorder="1" applyAlignment="1">
      <alignment horizontal="center" vertical="center"/>
    </xf>
    <xf numFmtId="0" fontId="42" fillId="23" borderId="60" xfId="0" applyFont="1" applyFill="1" applyBorder="1" applyAlignment="1">
      <alignment horizontal="center" vertical="center"/>
    </xf>
    <xf numFmtId="0" fontId="0" fillId="0" borderId="23" xfId="0" applyFont="1" applyFill="1" applyBorder="1" applyAlignment="1">
      <alignment vertical="center"/>
    </xf>
    <xf numFmtId="167" fontId="0" fillId="38" borderId="29" xfId="233" applyFont="1" applyFill="1" applyBorder="1" applyAlignment="1">
      <alignment vertical="center"/>
    </xf>
    <xf numFmtId="0" fontId="0" fillId="0" borderId="28" xfId="0" applyFont="1" applyBorder="1" applyAlignment="1">
      <alignment wrapText="1"/>
    </xf>
    <xf numFmtId="167" fontId="0" fillId="38" borderId="29" xfId="0" applyNumberFormat="1" applyFont="1" applyFill="1" applyBorder="1" applyAlignment="1">
      <alignment vertical="center"/>
    </xf>
    <xf numFmtId="0" fontId="0" fillId="0" borderId="35" xfId="0" applyFont="1" applyFill="1" applyBorder="1" applyAlignment="1" applyProtection="1">
      <alignment horizontal="center" vertical="center" wrapText="1"/>
      <protection locked="0"/>
    </xf>
    <xf numFmtId="0" fontId="42" fillId="0" borderId="35" xfId="0" applyFont="1" applyFill="1" applyBorder="1" applyAlignment="1">
      <alignment vertical="center" wrapText="1"/>
    </xf>
    <xf numFmtId="0" fontId="42" fillId="39" borderId="35" xfId="0" applyFont="1" applyFill="1" applyBorder="1" applyAlignment="1">
      <alignment vertical="center" wrapText="1"/>
    </xf>
    <xf numFmtId="165" fontId="46" fillId="40" borderId="0" xfId="233" applyNumberFormat="1" applyFont="1" applyFill="1" applyProtection="1">
      <protection locked="0"/>
    </xf>
    <xf numFmtId="193" fontId="47" fillId="0" borderId="5" xfId="0" applyNumberFormat="1" applyFont="1" applyBorder="1" applyProtection="1"/>
    <xf numFmtId="165" fontId="49" fillId="0" borderId="24" xfId="0" applyNumberFormat="1" applyFont="1" applyBorder="1" applyProtection="1"/>
    <xf numFmtId="167" fontId="46" fillId="40" borderId="0" xfId="0" applyNumberFormat="1" applyFont="1" applyFill="1" applyBorder="1"/>
    <xf numFmtId="0" fontId="0" fillId="0" borderId="31" xfId="0" applyFont="1" applyFill="1" applyBorder="1" applyAlignment="1">
      <alignment vertical="center" wrapText="1"/>
    </xf>
    <xf numFmtId="0" fontId="42" fillId="0" borderId="0" xfId="0" applyFont="1" applyFill="1" applyBorder="1" applyAlignment="1">
      <alignment vertical="center"/>
    </xf>
    <xf numFmtId="0" fontId="0" fillId="0" borderId="25" xfId="0" applyFont="1" applyFill="1" applyBorder="1" applyAlignment="1">
      <alignment horizontal="center" vertical="center"/>
    </xf>
    <xf numFmtId="165" fontId="46" fillId="40" borderId="1" xfId="233" applyNumberFormat="1" applyFont="1" applyFill="1" applyBorder="1" applyProtection="1">
      <protection locked="0"/>
    </xf>
    <xf numFmtId="167" fontId="0" fillId="36" borderId="2" xfId="233" applyFont="1" applyFill="1" applyBorder="1" applyAlignment="1">
      <alignment vertical="center"/>
    </xf>
    <xf numFmtId="167" fontId="0" fillId="35" borderId="2" xfId="233" applyFont="1" applyFill="1" applyBorder="1" applyAlignment="1">
      <alignment vertical="center"/>
    </xf>
    <xf numFmtId="167" fontId="0" fillId="36" borderId="29" xfId="233" applyFont="1" applyFill="1" applyBorder="1" applyAlignment="1">
      <alignment vertical="center"/>
    </xf>
    <xf numFmtId="0" fontId="42" fillId="39" borderId="30" xfId="0" applyFont="1" applyFill="1" applyBorder="1" applyAlignment="1">
      <alignment vertical="center" wrapText="1"/>
    </xf>
    <xf numFmtId="167" fontId="0" fillId="41" borderId="35" xfId="233" applyFont="1" applyFill="1" applyBorder="1" applyAlignment="1">
      <alignment vertical="center"/>
    </xf>
    <xf numFmtId="167" fontId="40" fillId="41" borderId="5" xfId="233" applyFont="1" applyFill="1" applyBorder="1"/>
    <xf numFmtId="0" fontId="0" fillId="42" borderId="25" xfId="0" applyFont="1" applyFill="1" applyBorder="1" applyAlignment="1">
      <alignment horizontal="center" vertical="center"/>
    </xf>
    <xf numFmtId="0" fontId="91" fillId="0" borderId="54" xfId="0" applyFont="1" applyFill="1" applyBorder="1" applyAlignment="1">
      <alignment vertical="center" wrapText="1"/>
    </xf>
    <xf numFmtId="0" fontId="91" fillId="0" borderId="47" xfId="0" applyFont="1" applyFill="1" applyBorder="1"/>
    <xf numFmtId="0" fontId="91" fillId="0" borderId="47" xfId="0" applyFont="1" applyFill="1" applyBorder="1" applyAlignment="1">
      <alignment vertical="center"/>
    </xf>
    <xf numFmtId="167" fontId="91" fillId="0" borderId="55" xfId="0" applyNumberFormat="1" applyFont="1" applyFill="1" applyBorder="1" applyAlignment="1">
      <alignment vertical="center"/>
    </xf>
    <xf numFmtId="0" fontId="90" fillId="0" borderId="58" xfId="0" applyFont="1" applyBorder="1" applyAlignment="1">
      <alignment vertical="center" wrapText="1"/>
    </xf>
    <xf numFmtId="0" fontId="90" fillId="0" borderId="57" xfId="0" applyFont="1" applyBorder="1"/>
    <xf numFmtId="167" fontId="90" fillId="0" borderId="59" xfId="0" applyNumberFormat="1" applyFont="1" applyFill="1" applyBorder="1" applyAlignment="1">
      <alignment vertical="center"/>
    </xf>
    <xf numFmtId="169" fontId="90" fillId="0" borderId="57" xfId="0" applyNumberFormat="1" applyFont="1" applyFill="1" applyBorder="1" applyAlignment="1">
      <alignment vertical="center"/>
    </xf>
    <xf numFmtId="0" fontId="40" fillId="0" borderId="0" xfId="0" applyFont="1" applyAlignment="1">
      <alignment horizontal="right" vertical="center"/>
    </xf>
    <xf numFmtId="167" fontId="91" fillId="0" borderId="27" xfId="233" applyFont="1" applyFill="1" applyBorder="1" applyAlignment="1">
      <alignment vertical="center"/>
    </xf>
    <xf numFmtId="0" fontId="40" fillId="0" borderId="24" xfId="0" applyFont="1" applyFill="1" applyBorder="1" applyAlignment="1">
      <alignment horizontal="center" vertical="center" wrapText="1"/>
    </xf>
    <xf numFmtId="0" fontId="91" fillId="0" borderId="2" xfId="0" applyFont="1" applyFill="1" applyBorder="1" applyAlignment="1" applyProtection="1">
      <alignment horizontal="left" vertical="center" wrapText="1"/>
      <protection locked="0"/>
    </xf>
    <xf numFmtId="0" fontId="90" fillId="0" borderId="2" xfId="0" applyFont="1" applyFill="1" applyBorder="1" applyAlignment="1" applyProtection="1">
      <alignment horizontal="left" vertical="center" wrapText="1"/>
      <protection locked="0"/>
    </xf>
    <xf numFmtId="0" fontId="42" fillId="28" borderId="28" xfId="0" applyFont="1" applyFill="1" applyBorder="1" applyAlignment="1">
      <alignment horizontal="center" vertical="center"/>
    </xf>
    <xf numFmtId="0" fontId="91" fillId="0" borderId="29" xfId="0" applyFont="1" applyFill="1" applyBorder="1" applyAlignment="1" applyProtection="1">
      <alignment horizontal="left" vertical="center" wrapText="1"/>
      <protection locked="0"/>
    </xf>
    <xf numFmtId="0" fontId="42" fillId="34" borderId="34" xfId="0" applyFont="1" applyFill="1" applyBorder="1" applyAlignment="1">
      <alignment horizontal="center" vertical="center"/>
    </xf>
    <xf numFmtId="0" fontId="42" fillId="42" borderId="34" xfId="0" applyFont="1" applyFill="1" applyBorder="1" applyAlignment="1">
      <alignment horizontal="center" vertical="center"/>
    </xf>
    <xf numFmtId="0" fontId="40" fillId="33" borderId="34" xfId="0" applyFont="1" applyFill="1" applyBorder="1" applyAlignment="1">
      <alignment horizontal="center" vertical="center"/>
    </xf>
    <xf numFmtId="0" fontId="40" fillId="0" borderId="25" xfId="0" applyFont="1" applyFill="1" applyBorder="1" applyAlignment="1">
      <alignment horizontal="center" vertical="center"/>
    </xf>
    <xf numFmtId="0" fontId="91" fillId="0" borderId="26" xfId="0" applyFont="1" applyFill="1" applyBorder="1" applyAlignment="1" applyProtection="1">
      <alignment horizontal="left" vertical="center" wrapText="1"/>
      <protection locked="0"/>
    </xf>
    <xf numFmtId="0" fontId="42" fillId="29" borderId="27" xfId="0" applyFont="1" applyFill="1" applyBorder="1" applyAlignment="1">
      <alignment vertical="center" wrapText="1"/>
    </xf>
    <xf numFmtId="0" fontId="42" fillId="0" borderId="33" xfId="0" applyFont="1" applyFill="1" applyBorder="1" applyAlignment="1">
      <alignment vertical="center"/>
    </xf>
    <xf numFmtId="0" fontId="0" fillId="0" borderId="0" xfId="0" applyFont="1"/>
    <xf numFmtId="0" fontId="46" fillId="2" borderId="0" xfId="0" applyFont="1" applyFill="1" applyAlignment="1" applyProtection="1">
      <alignment horizontal="left" vertical="top" wrapText="1"/>
      <protection locked="0"/>
    </xf>
    <xf numFmtId="0" fontId="0" fillId="0" borderId="0" xfId="0" applyFont="1"/>
    <xf numFmtId="0" fontId="40" fillId="0" borderId="2" xfId="0" applyFont="1" applyFill="1" applyBorder="1" applyAlignment="1">
      <alignment horizontal="center" vertical="center"/>
    </xf>
    <xf numFmtId="0" fontId="0" fillId="33" borderId="25" xfId="0" applyFont="1" applyFill="1" applyBorder="1" applyAlignment="1">
      <alignment horizontal="center" vertical="center"/>
    </xf>
    <xf numFmtId="0" fontId="0" fillId="0" borderId="34" xfId="0" applyFont="1" applyFill="1" applyBorder="1" applyAlignment="1">
      <alignment horizontal="center" vertical="center"/>
    </xf>
    <xf numFmtId="0" fontId="41" fillId="0" borderId="0" xfId="0" quotePrefix="1" applyFont="1" applyFill="1" applyBorder="1" applyAlignment="1" applyProtection="1">
      <alignment vertical="center"/>
    </xf>
    <xf numFmtId="0" fontId="43" fillId="0" borderId="0" xfId="0" applyFont="1" applyFill="1" applyProtection="1"/>
    <xf numFmtId="0" fontId="0" fillId="0" borderId="0" xfId="0" applyFont="1" applyFill="1" applyBorder="1" applyAlignment="1" applyProtection="1">
      <alignment horizontal="center" vertical="center" wrapText="1"/>
      <protection locked="0"/>
    </xf>
    <xf numFmtId="0" fontId="40" fillId="25" borderId="35" xfId="0" applyFont="1" applyFill="1" applyBorder="1" applyAlignment="1">
      <alignment vertical="center" wrapText="1"/>
    </xf>
    <xf numFmtId="0" fontId="42" fillId="43" borderId="63" xfId="0" applyFont="1" applyFill="1" applyBorder="1" applyAlignment="1">
      <alignment horizontal="center" vertical="center"/>
    </xf>
    <xf numFmtId="0" fontId="40" fillId="43" borderId="27" xfId="0" applyFont="1" applyFill="1" applyBorder="1" applyAlignment="1">
      <alignment vertical="center" wrapText="1"/>
    </xf>
    <xf numFmtId="0" fontId="0" fillId="0" borderId="62" xfId="0" applyFont="1" applyFill="1" applyBorder="1" applyAlignment="1" applyProtection="1">
      <alignment horizontal="left" vertical="center" wrapText="1"/>
      <protection locked="0"/>
    </xf>
    <xf numFmtId="0" fontId="42" fillId="0" borderId="0" xfId="0" applyFont="1" applyFill="1" applyBorder="1" applyAlignment="1">
      <alignment horizontal="center" vertical="center"/>
    </xf>
    <xf numFmtId="0" fontId="42" fillId="0" borderId="0" xfId="0" applyFont="1" applyFill="1" applyBorder="1" applyAlignment="1">
      <alignment horizontal="center" vertical="center" wrapText="1"/>
    </xf>
    <xf numFmtId="0" fontId="40" fillId="43" borderId="61" xfId="0" applyFont="1" applyFill="1" applyBorder="1" applyAlignment="1">
      <alignment horizontal="center" vertical="center"/>
    </xf>
    <xf numFmtId="167" fontId="0" fillId="43" borderId="64" xfId="233" applyFont="1" applyFill="1" applyBorder="1" applyAlignment="1">
      <alignment vertical="center"/>
    </xf>
    <xf numFmtId="0" fontId="42" fillId="39" borderId="27" xfId="0" applyFont="1" applyFill="1" applyBorder="1" applyAlignment="1">
      <alignment vertical="center" wrapText="1"/>
    </xf>
    <xf numFmtId="0" fontId="0" fillId="45" borderId="34" xfId="0" applyFont="1" applyFill="1" applyBorder="1" applyAlignment="1" applyProtection="1">
      <alignment horizontal="center" vertical="center" wrapText="1"/>
      <protection locked="0"/>
    </xf>
    <xf numFmtId="167" fontId="0" fillId="45" borderId="2" xfId="233" applyFont="1" applyFill="1" applyBorder="1" applyAlignment="1">
      <alignment vertical="center"/>
    </xf>
    <xf numFmtId="0" fontId="0" fillId="46" borderId="25" xfId="0" applyFont="1" applyFill="1" applyBorder="1" applyAlignment="1" applyProtection="1">
      <alignment horizontal="center" vertical="center" wrapText="1"/>
      <protection locked="0"/>
    </xf>
    <xf numFmtId="167" fontId="0" fillId="46" borderId="26" xfId="233" applyFont="1" applyFill="1" applyBorder="1" applyAlignment="1">
      <alignment vertical="center"/>
    </xf>
    <xf numFmtId="0" fontId="0" fillId="0" borderId="0" xfId="0" applyFont="1" applyBorder="1" applyAlignment="1">
      <alignment horizontal="center" vertical="center"/>
    </xf>
    <xf numFmtId="0" fontId="40" fillId="43" borderId="30" xfId="0" applyFont="1" applyFill="1" applyBorder="1" applyAlignment="1">
      <alignment vertical="center" wrapText="1"/>
    </xf>
    <xf numFmtId="0" fontId="40" fillId="43" borderId="35" xfId="0" applyFont="1" applyFill="1" applyBorder="1" applyAlignment="1">
      <alignment vertical="center" wrapText="1"/>
    </xf>
    <xf numFmtId="167" fontId="42" fillId="43" borderId="5" xfId="233" applyFont="1" applyFill="1" applyBorder="1" applyAlignment="1">
      <alignment horizontal="center" vertical="center"/>
    </xf>
    <xf numFmtId="0" fontId="40" fillId="43" borderId="25" xfId="0" applyFont="1" applyFill="1" applyBorder="1" applyAlignment="1">
      <alignment horizontal="center" vertical="center"/>
    </xf>
    <xf numFmtId="167" fontId="0" fillId="36" borderId="26" xfId="233" applyFont="1" applyFill="1" applyBorder="1" applyAlignment="1">
      <alignment vertical="center"/>
    </xf>
    <xf numFmtId="0" fontId="42" fillId="23" borderId="44" xfId="0" applyFont="1" applyFill="1" applyBorder="1" applyAlignment="1">
      <alignment horizontal="center" vertical="center" wrapText="1"/>
    </xf>
    <xf numFmtId="0" fontId="0" fillId="28" borderId="25" xfId="0" applyFont="1" applyFill="1" applyBorder="1" applyAlignment="1">
      <alignment horizontal="center" vertical="center"/>
    </xf>
    <xf numFmtId="0" fontId="63" fillId="29" borderId="30" xfId="0" applyFont="1" applyFill="1" applyBorder="1" applyAlignment="1">
      <alignment vertical="center" wrapText="1"/>
    </xf>
    <xf numFmtId="167" fontId="68" fillId="43" borderId="35" xfId="0" applyNumberFormat="1" applyFont="1" applyFill="1" applyBorder="1" applyAlignment="1">
      <alignment vertical="center"/>
    </xf>
    <xf numFmtId="0" fontId="78" fillId="30" borderId="48" xfId="0" applyFont="1" applyFill="1" applyBorder="1" applyAlignment="1">
      <alignment horizontal="center" vertical="center" wrapText="1"/>
    </xf>
    <xf numFmtId="0" fontId="78" fillId="30" borderId="50" xfId="0" applyFont="1" applyFill="1" applyBorder="1" applyAlignment="1">
      <alignment horizontal="center" vertical="center" wrapText="1"/>
    </xf>
    <xf numFmtId="0" fontId="78" fillId="30" borderId="51" xfId="0" applyFont="1" applyFill="1" applyBorder="1" applyAlignment="1">
      <alignment horizontal="center" vertical="center"/>
    </xf>
    <xf numFmtId="0" fontId="42" fillId="43" borderId="2" xfId="0" applyFont="1" applyFill="1" applyBorder="1" applyAlignment="1">
      <alignment horizontal="right" vertical="center"/>
    </xf>
    <xf numFmtId="167" fontId="0" fillId="43" borderId="35" xfId="0" applyNumberFormat="1" applyFont="1" applyFill="1" applyBorder="1" applyAlignment="1">
      <alignment vertical="center"/>
    </xf>
    <xf numFmtId="167" fontId="75" fillId="0" borderId="0" xfId="0" applyNumberFormat="1" applyFont="1" applyBorder="1" applyAlignment="1">
      <alignment vertical="center"/>
    </xf>
    <xf numFmtId="0" fontId="40" fillId="25" borderId="30" xfId="0" applyFont="1" applyFill="1" applyBorder="1" applyAlignment="1">
      <alignment vertical="center" wrapText="1"/>
    </xf>
    <xf numFmtId="0" fontId="0" fillId="45" borderId="36" xfId="0" applyFont="1" applyFill="1" applyBorder="1" applyAlignment="1" applyProtection="1">
      <alignment horizontal="center" vertical="center" wrapText="1"/>
      <protection locked="0"/>
    </xf>
    <xf numFmtId="167" fontId="0" fillId="45" borderId="3" xfId="233" applyFont="1" applyFill="1" applyBorder="1" applyAlignment="1">
      <alignment vertical="center"/>
    </xf>
    <xf numFmtId="0" fontId="40" fillId="0" borderId="37" xfId="0" applyFont="1" applyFill="1" applyBorder="1" applyAlignment="1">
      <alignment vertical="center"/>
    </xf>
    <xf numFmtId="0" fontId="0" fillId="40" borderId="3" xfId="0" applyFont="1" applyFill="1" applyBorder="1" applyAlignment="1" applyProtection="1">
      <alignment vertical="center" wrapText="1"/>
      <protection locked="0"/>
    </xf>
    <xf numFmtId="0" fontId="0" fillId="40" borderId="2" xfId="0" applyFont="1" applyFill="1" applyBorder="1" applyAlignment="1" applyProtection="1">
      <alignment vertical="center" wrapText="1"/>
      <protection locked="0"/>
    </xf>
    <xf numFmtId="0" fontId="0" fillId="44" borderId="2" xfId="0" applyFont="1" applyFill="1" applyBorder="1" applyAlignment="1" applyProtection="1">
      <alignment vertical="center" wrapText="1"/>
      <protection locked="0"/>
    </xf>
    <xf numFmtId="0" fontId="0" fillId="47" borderId="2" xfId="0" applyFont="1" applyFill="1" applyBorder="1" applyAlignment="1" applyProtection="1">
      <alignment vertical="center" wrapText="1"/>
      <protection locked="0"/>
    </xf>
    <xf numFmtId="0" fontId="0" fillId="47" borderId="26" xfId="0" applyFont="1" applyFill="1" applyBorder="1" applyAlignment="1" applyProtection="1">
      <alignment horizontal="left" vertical="center" wrapText="1"/>
      <protection locked="0"/>
    </xf>
    <xf numFmtId="167" fontId="0" fillId="44" borderId="2" xfId="0" applyNumberFormat="1" applyFont="1" applyFill="1" applyBorder="1" applyAlignment="1" applyProtection="1">
      <alignment vertical="center" wrapText="1"/>
      <protection locked="0"/>
    </xf>
    <xf numFmtId="167" fontId="0" fillId="40" borderId="29" xfId="0" applyNumberFormat="1" applyFont="1" applyFill="1" applyBorder="1" applyAlignment="1" applyProtection="1">
      <alignment vertical="center" wrapText="1"/>
      <protection locked="0"/>
    </xf>
    <xf numFmtId="167" fontId="0" fillId="47" borderId="26" xfId="0" applyNumberFormat="1" applyFont="1" applyFill="1" applyBorder="1" applyAlignment="1" applyProtection="1">
      <alignment vertical="center" wrapText="1"/>
      <protection locked="0"/>
    </xf>
    <xf numFmtId="0" fontId="0" fillId="48" borderId="2" xfId="0" applyFont="1" applyFill="1" applyBorder="1" applyAlignment="1" applyProtection="1">
      <alignment vertical="center" wrapText="1"/>
      <protection locked="0"/>
    </xf>
    <xf numFmtId="167" fontId="0" fillId="48" borderId="2" xfId="0" applyNumberFormat="1" applyFont="1" applyFill="1" applyBorder="1" applyAlignment="1" applyProtection="1">
      <alignment vertical="center" wrapText="1"/>
      <protection locked="0"/>
    </xf>
    <xf numFmtId="167" fontId="42" fillId="0" borderId="5" xfId="233" applyFont="1" applyBorder="1"/>
    <xf numFmtId="167" fontId="0" fillId="32" borderId="29" xfId="0" applyNumberFormat="1" applyFont="1" applyFill="1" applyBorder="1" applyAlignment="1">
      <alignment vertical="center"/>
    </xf>
    <xf numFmtId="167" fontId="0" fillId="45" borderId="26" xfId="0" applyNumberFormat="1"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vertical="center"/>
    </xf>
    <xf numFmtId="167" fontId="0" fillId="27" borderId="22" xfId="233" applyFont="1" applyFill="1" applyBorder="1" applyAlignment="1">
      <alignment vertical="center"/>
    </xf>
    <xf numFmtId="169" fontId="0" fillId="0" borderId="21" xfId="233" applyNumberFormat="1" applyFont="1" applyBorder="1" applyAlignment="1">
      <alignment vertical="center"/>
    </xf>
    <xf numFmtId="167" fontId="0" fillId="27" borderId="22" xfId="0" applyNumberFormat="1" applyFont="1" applyFill="1" applyBorder="1" applyAlignment="1">
      <alignment vertical="center"/>
    </xf>
    <xf numFmtId="0" fontId="0" fillId="0" borderId="23" xfId="0" applyFont="1" applyBorder="1" applyAlignment="1">
      <alignment vertical="center" wrapText="1"/>
    </xf>
    <xf numFmtId="0" fontId="0" fillId="0" borderId="0" xfId="0" applyFont="1"/>
    <xf numFmtId="0" fontId="0" fillId="0" borderId="34" xfId="0" applyFont="1" applyFill="1" applyBorder="1" applyAlignment="1">
      <alignment horizontal="center" vertical="center"/>
    </xf>
    <xf numFmtId="0" fontId="40" fillId="0" borderId="27" xfId="0" applyFont="1" applyFill="1" applyBorder="1" applyAlignment="1">
      <alignment vertical="center" wrapText="1"/>
    </xf>
    <xf numFmtId="0" fontId="42" fillId="0" borderId="30" xfId="0" applyFont="1" applyFill="1" applyBorder="1" applyAlignment="1" applyProtection="1">
      <alignment horizontal="left" vertical="center" wrapText="1"/>
      <protection locked="0"/>
    </xf>
    <xf numFmtId="0" fontId="42" fillId="0" borderId="27" xfId="0" applyFont="1" applyFill="1" applyBorder="1" applyAlignment="1" applyProtection="1">
      <alignment horizontal="left" vertical="center" wrapText="1"/>
      <protection locked="0"/>
    </xf>
    <xf numFmtId="0" fontId="0" fillId="0" borderId="43" xfId="0" applyFont="1" applyFill="1" applyBorder="1"/>
    <xf numFmtId="0" fontId="0" fillId="0" borderId="49" xfId="0" applyFont="1" applyFill="1" applyBorder="1"/>
    <xf numFmtId="0" fontId="0" fillId="0" borderId="38" xfId="0" applyFont="1" applyFill="1" applyBorder="1"/>
    <xf numFmtId="0" fontId="0" fillId="0" borderId="0" xfId="0" applyFont="1"/>
    <xf numFmtId="0" fontId="68" fillId="0" borderId="2" xfId="0" applyFont="1" applyFill="1" applyBorder="1" applyAlignment="1" applyProtection="1">
      <alignment vertical="center" wrapText="1"/>
      <protection locked="0"/>
    </xf>
    <xf numFmtId="0" fontId="0" fillId="34" borderId="2" xfId="0" applyFont="1" applyFill="1" applyBorder="1" applyAlignment="1" applyProtection="1">
      <alignment vertical="center" wrapText="1"/>
      <protection locked="0"/>
    </xf>
    <xf numFmtId="0" fontId="0" fillId="34" borderId="26" xfId="0" applyFont="1" applyFill="1" applyBorder="1" applyAlignment="1" applyProtection="1">
      <alignment horizontal="left" vertical="center" wrapText="1"/>
      <protection locked="0"/>
    </xf>
    <xf numFmtId="0" fontId="68" fillId="34" borderId="28" xfId="0" applyFont="1" applyFill="1" applyBorder="1" applyAlignment="1">
      <alignment horizontal="left" vertical="center"/>
    </xf>
    <xf numFmtId="167" fontId="1" fillId="0" borderId="30" xfId="233" applyFont="1" applyBorder="1" applyAlignment="1">
      <alignment horizontal="left" vertical="center"/>
    </xf>
    <xf numFmtId="0" fontId="0" fillId="0" borderId="26" xfId="0" applyFont="1" applyBorder="1" applyAlignment="1">
      <alignment horizontal="center" vertical="center"/>
    </xf>
    <xf numFmtId="167" fontId="0" fillId="0" borderId="27" xfId="0" applyNumberFormat="1" applyFont="1" applyBorder="1" applyAlignment="1">
      <alignment vertical="center"/>
    </xf>
    <xf numFmtId="167" fontId="0" fillId="0" borderId="29" xfId="233" applyFont="1" applyBorder="1" applyAlignment="1">
      <alignment horizontal="center" vertical="center"/>
    </xf>
    <xf numFmtId="0" fontId="68" fillId="28" borderId="25" xfId="0" applyFont="1" applyFill="1" applyBorder="1" applyAlignment="1">
      <alignment horizontal="left" vertical="center" wrapText="1"/>
    </xf>
    <xf numFmtId="0" fontId="0" fillId="28" borderId="2" xfId="0" applyFont="1" applyFill="1" applyBorder="1" applyAlignment="1" applyProtection="1">
      <alignment vertical="center" wrapText="1"/>
      <protection locked="0"/>
    </xf>
    <xf numFmtId="0" fontId="68" fillId="28" borderId="2" xfId="0" applyFont="1" applyFill="1" applyBorder="1" applyAlignment="1" applyProtection="1">
      <alignment vertical="center" wrapText="1"/>
      <protection locked="0"/>
    </xf>
    <xf numFmtId="0" fontId="0" fillId="28" borderId="3" xfId="0" applyFont="1" applyFill="1" applyBorder="1" applyAlignment="1" applyProtection="1">
      <alignment vertical="center" wrapText="1"/>
      <protection locked="0"/>
    </xf>
    <xf numFmtId="167" fontId="40" fillId="0" borderId="24" xfId="0" applyNumberFormat="1" applyFont="1" applyBorder="1" applyAlignment="1">
      <alignment vertical="center"/>
    </xf>
    <xf numFmtId="167" fontId="0" fillId="45" borderId="30" xfId="0" applyNumberFormat="1" applyFont="1" applyFill="1" applyBorder="1" applyAlignment="1">
      <alignment vertical="center"/>
    </xf>
    <xf numFmtId="167" fontId="0" fillId="46" borderId="27" xfId="0" applyNumberFormat="1" applyFont="1" applyFill="1" applyBorder="1" applyAlignment="1">
      <alignment vertical="center"/>
    </xf>
    <xf numFmtId="0" fontId="0" fillId="0" borderId="0" xfId="0" applyFont="1"/>
    <xf numFmtId="0" fontId="0" fillId="0" borderId="25" xfId="0" applyBorder="1" applyAlignment="1">
      <alignment vertical="center" wrapText="1"/>
    </xf>
    <xf numFmtId="167" fontId="0" fillId="0" borderId="27" xfId="233" applyFont="1" applyBorder="1" applyAlignment="1">
      <alignment vertical="center"/>
    </xf>
    <xf numFmtId="0" fontId="0" fillId="0" borderId="28" xfId="0" applyBorder="1" applyAlignment="1">
      <alignment vertical="center"/>
    </xf>
    <xf numFmtId="0" fontId="0" fillId="0" borderId="34" xfId="0" applyBorder="1" applyAlignment="1">
      <alignment vertical="center"/>
    </xf>
    <xf numFmtId="0" fontId="42" fillId="23" borderId="22" xfId="0" applyFont="1" applyFill="1" applyBorder="1" applyAlignment="1">
      <alignment horizontal="center" vertical="center" wrapText="1"/>
    </xf>
    <xf numFmtId="167" fontId="0" fillId="0" borderId="30" xfId="233" applyFont="1" applyFill="1" applyBorder="1" applyAlignment="1">
      <alignment vertical="center"/>
    </xf>
    <xf numFmtId="0" fontId="40" fillId="0" borderId="0" xfId="0" applyFont="1" applyAlignment="1">
      <alignment wrapText="1"/>
    </xf>
    <xf numFmtId="167" fontId="40" fillId="0" borderId="5" xfId="233" applyFont="1" applyFill="1" applyBorder="1" applyAlignment="1">
      <alignment vertical="center"/>
    </xf>
    <xf numFmtId="0" fontId="39" fillId="0" borderId="0" xfId="0" applyFont="1" applyAlignment="1">
      <alignment vertical="center"/>
    </xf>
    <xf numFmtId="167" fontId="0" fillId="0" borderId="0" xfId="233" applyFont="1" applyAlignment="1">
      <alignment vertical="center"/>
    </xf>
    <xf numFmtId="167" fontId="0" fillId="0" borderId="33" xfId="233" applyFont="1" applyFill="1" applyBorder="1" applyAlignment="1">
      <alignment horizontal="center" vertical="center"/>
    </xf>
    <xf numFmtId="0" fontId="48" fillId="0" borderId="0" xfId="0" applyFont="1" applyFill="1" applyAlignment="1" applyProtection="1">
      <alignment horizontal="left" vertical="top" wrapText="1"/>
      <protection locked="0"/>
    </xf>
    <xf numFmtId="0" fontId="41" fillId="0" borderId="0" xfId="0" applyFont="1" applyAlignment="1">
      <alignment vertical="top"/>
    </xf>
    <xf numFmtId="0" fontId="0" fillId="0" borderId="0" xfId="0" applyAlignment="1">
      <alignment vertical="top"/>
    </xf>
    <xf numFmtId="167" fontId="0" fillId="0" borderId="0" xfId="233" applyFont="1" applyAlignment="1">
      <alignment vertical="top"/>
    </xf>
    <xf numFmtId="0" fontId="42" fillId="23" borderId="44" xfId="0" applyFont="1" applyFill="1" applyBorder="1" applyAlignment="1">
      <alignment horizontal="center" vertical="top"/>
    </xf>
    <xf numFmtId="0" fontId="42" fillId="23" borderId="45" xfId="0" applyFont="1" applyFill="1" applyBorder="1" applyAlignment="1">
      <alignment horizontal="center" vertical="top"/>
    </xf>
    <xf numFmtId="0" fontId="42" fillId="23" borderId="45" xfId="0" applyFont="1" applyFill="1" applyBorder="1" applyAlignment="1">
      <alignment horizontal="center" vertical="top" wrapText="1"/>
    </xf>
    <xf numFmtId="167" fontId="42" fillId="23" borderId="46" xfId="233" applyFont="1" applyFill="1" applyBorder="1" applyAlignment="1">
      <alignment horizontal="center" vertical="top"/>
    </xf>
    <xf numFmtId="0" fontId="0" fillId="0" borderId="28" xfId="0" applyFill="1" applyBorder="1" applyAlignment="1">
      <alignment horizontal="center" vertical="top"/>
    </xf>
    <xf numFmtId="0" fontId="0" fillId="0" borderId="29" xfId="0" applyFill="1" applyBorder="1" applyAlignment="1" applyProtection="1">
      <alignment horizontal="left" vertical="top" wrapText="1"/>
      <protection locked="0"/>
    </xf>
    <xf numFmtId="0" fontId="0" fillId="0" borderId="29" xfId="0" applyFill="1" applyBorder="1" applyAlignment="1" applyProtection="1">
      <alignment horizontal="center" vertical="top" wrapText="1"/>
      <protection locked="0"/>
    </xf>
    <xf numFmtId="0" fontId="0" fillId="0" borderId="29" xfId="0" applyFill="1" applyBorder="1" applyAlignment="1" applyProtection="1">
      <alignment vertical="top" wrapText="1"/>
      <protection locked="0"/>
    </xf>
    <xf numFmtId="167" fontId="0" fillId="49" borderId="30" xfId="233" applyFont="1" applyFill="1" applyBorder="1" applyAlignment="1">
      <alignment vertical="top"/>
    </xf>
    <xf numFmtId="0" fontId="0" fillId="0" borderId="0" xfId="0" applyFill="1" applyAlignment="1">
      <alignment vertical="top"/>
    </xf>
    <xf numFmtId="0" fontId="0" fillId="0" borderId="34" xfId="0" applyFill="1" applyBorder="1" applyAlignment="1">
      <alignment horizontal="center"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center" vertical="top" wrapText="1"/>
      <protection locked="0"/>
    </xf>
    <xf numFmtId="0" fontId="0" fillId="0" borderId="2" xfId="0" applyFill="1" applyBorder="1" applyAlignment="1" applyProtection="1">
      <alignment vertical="top" wrapText="1"/>
      <protection locked="0"/>
    </xf>
    <xf numFmtId="167" fontId="0" fillId="49" borderId="35" xfId="233" applyFont="1" applyFill="1" applyBorder="1" applyAlignment="1">
      <alignment vertical="top"/>
    </xf>
    <xf numFmtId="0" fontId="68" fillId="0" borderId="2" xfId="0" applyFont="1" applyFill="1" applyBorder="1" applyAlignment="1" applyProtection="1">
      <alignment vertical="top" wrapText="1"/>
      <protection locked="0"/>
    </xf>
    <xf numFmtId="167" fontId="0" fillId="51" borderId="35" xfId="233" applyFont="1" applyFill="1" applyBorder="1" applyAlignment="1">
      <alignment vertical="top"/>
    </xf>
    <xf numFmtId="167" fontId="0" fillId="39" borderId="35" xfId="233" applyFont="1" applyFill="1" applyBorder="1" applyAlignment="1">
      <alignment vertical="top"/>
    </xf>
    <xf numFmtId="167" fontId="0" fillId="0" borderId="2" xfId="233" applyFont="1" applyFill="1" applyBorder="1" applyAlignment="1">
      <alignment vertical="top"/>
    </xf>
    <xf numFmtId="0" fontId="0" fillId="0" borderId="25" xfId="0" applyFill="1" applyBorder="1" applyAlignment="1">
      <alignment horizontal="center" vertical="top"/>
    </xf>
    <xf numFmtId="0" fontId="0" fillId="0" borderId="26" xfId="0" applyFill="1" applyBorder="1" applyAlignment="1" applyProtection="1">
      <alignment vertical="top" wrapText="1"/>
      <protection locked="0"/>
    </xf>
    <xf numFmtId="0" fontId="0" fillId="0" borderId="26" xfId="0" applyFill="1" applyBorder="1" applyAlignment="1" applyProtection="1">
      <alignment horizontal="center" vertical="top" wrapText="1"/>
      <protection locked="0"/>
    </xf>
    <xf numFmtId="167" fontId="0" fillId="49" borderId="27" xfId="233" applyFont="1" applyFill="1" applyBorder="1" applyAlignment="1">
      <alignment vertical="top"/>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167" fontId="0" fillId="0" borderId="0" xfId="233" applyFont="1" applyFill="1" applyBorder="1" applyAlignment="1">
      <alignment vertical="top"/>
    </xf>
    <xf numFmtId="0" fontId="40" fillId="0" borderId="0" xfId="0" applyFont="1" applyAlignment="1">
      <alignment vertical="top"/>
    </xf>
    <xf numFmtId="167" fontId="40" fillId="0" borderId="5" xfId="233" applyFont="1" applyBorder="1" applyAlignment="1">
      <alignment vertical="top"/>
    </xf>
    <xf numFmtId="0" fontId="39" fillId="0" borderId="0" xfId="0" applyFont="1" applyAlignment="1">
      <alignment vertical="top"/>
    </xf>
    <xf numFmtId="0" fontId="0" fillId="0" borderId="28" xfId="0" applyBorder="1" applyAlignment="1">
      <alignment vertical="top"/>
    </xf>
    <xf numFmtId="43" fontId="0" fillId="49" borderId="30" xfId="233" applyNumberFormat="1" applyFont="1" applyFill="1" applyBorder="1" applyAlignment="1">
      <alignment vertical="top"/>
    </xf>
    <xf numFmtId="0" fontId="0" fillId="0" borderId="34" xfId="0" applyBorder="1" applyAlignment="1">
      <alignment vertical="top"/>
    </xf>
    <xf numFmtId="167" fontId="0" fillId="0" borderId="35" xfId="233" applyFont="1" applyFill="1" applyBorder="1" applyAlignment="1">
      <alignment vertical="top"/>
    </xf>
    <xf numFmtId="0" fontId="0" fillId="0" borderId="25" xfId="0" applyBorder="1" applyAlignment="1">
      <alignment vertical="top" wrapText="1"/>
    </xf>
    <xf numFmtId="167" fontId="0" fillId="39" borderId="27" xfId="233" applyFont="1" applyFill="1" applyBorder="1" applyAlignment="1">
      <alignment vertical="top"/>
    </xf>
    <xf numFmtId="0" fontId="0" fillId="0" borderId="26" xfId="0" applyFill="1" applyBorder="1" applyAlignment="1" applyProtection="1">
      <alignment horizontal="left" vertical="top" wrapText="1"/>
      <protection locked="0"/>
    </xf>
    <xf numFmtId="0" fontId="0" fillId="0" borderId="0" xfId="0" applyFill="1" applyAlignment="1" applyProtection="1">
      <alignment horizontal="left" vertical="top" wrapText="1"/>
      <protection locked="0"/>
    </xf>
    <xf numFmtId="0" fontId="0" fillId="0" borderId="0" xfId="0" applyFill="1" applyAlignment="1" applyProtection="1">
      <alignment vertical="top" wrapText="1"/>
      <protection locked="0"/>
    </xf>
    <xf numFmtId="0" fontId="0" fillId="0" borderId="0" xfId="0" applyFill="1" applyBorder="1" applyAlignment="1" applyProtection="1">
      <alignment vertical="top" wrapText="1"/>
      <protection locked="0"/>
    </xf>
    <xf numFmtId="0" fontId="41" fillId="0" borderId="0" xfId="0" applyFont="1" applyFill="1" applyBorder="1" applyAlignment="1" applyProtection="1">
      <alignment vertical="top"/>
    </xf>
    <xf numFmtId="0" fontId="0" fillId="0" borderId="0" xfId="0" applyFont="1" applyAlignment="1">
      <alignment vertical="top"/>
    </xf>
    <xf numFmtId="0" fontId="42" fillId="23" borderId="21" xfId="0" applyFont="1" applyFill="1" applyBorder="1" applyAlignment="1">
      <alignment horizontal="center" vertical="top"/>
    </xf>
    <xf numFmtId="0" fontId="42" fillId="23" borderId="22" xfId="0" applyFont="1" applyFill="1" applyBorder="1" applyAlignment="1">
      <alignment horizontal="center" vertical="top"/>
    </xf>
    <xf numFmtId="0" fontId="42" fillId="23" borderId="22" xfId="0" applyFont="1" applyFill="1" applyBorder="1" applyAlignment="1">
      <alignment horizontal="center" vertical="top" wrapText="1"/>
    </xf>
    <xf numFmtId="167" fontId="42" fillId="23" borderId="23" xfId="233" applyFont="1" applyFill="1" applyBorder="1" applyAlignment="1">
      <alignment horizontal="center" vertical="top"/>
    </xf>
    <xf numFmtId="0" fontId="0" fillId="0" borderId="28" xfId="0" applyFont="1" applyFill="1" applyBorder="1" applyAlignment="1">
      <alignment horizontal="center" vertical="top"/>
    </xf>
    <xf numFmtId="0" fontId="0" fillId="0" borderId="29" xfId="0" applyFont="1" applyFill="1" applyBorder="1" applyAlignment="1" applyProtection="1">
      <alignment horizontal="left" vertical="top" wrapText="1"/>
      <protection locked="0"/>
    </xf>
    <xf numFmtId="0" fontId="0" fillId="0" borderId="0" xfId="0" applyFont="1" applyFill="1" applyAlignment="1">
      <alignment vertical="top"/>
    </xf>
    <xf numFmtId="0" fontId="0" fillId="0" borderId="34" xfId="0" applyFont="1" applyFill="1" applyBorder="1" applyAlignment="1">
      <alignment horizontal="center" vertical="top"/>
    </xf>
    <xf numFmtId="0" fontId="0" fillId="0" borderId="2" xfId="0" applyFont="1" applyFill="1" applyBorder="1" applyAlignment="1" applyProtection="1">
      <alignment horizontal="left" vertical="top" wrapText="1"/>
      <protection locked="0"/>
    </xf>
    <xf numFmtId="0" fontId="0" fillId="0" borderId="25" xfId="0" applyFont="1" applyFill="1" applyBorder="1" applyAlignment="1">
      <alignment horizontal="center" vertical="top"/>
    </xf>
    <xf numFmtId="0" fontId="0" fillId="0" borderId="2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0" xfId="0" applyFont="1" applyFill="1" applyBorder="1" applyAlignment="1" applyProtection="1">
      <alignment vertical="top" wrapText="1"/>
      <protection locked="0"/>
    </xf>
    <xf numFmtId="0" fontId="64" fillId="0" borderId="0" xfId="0" applyFont="1" applyFill="1" applyBorder="1" applyAlignment="1">
      <alignment horizontal="left" vertical="top"/>
    </xf>
    <xf numFmtId="167" fontId="40" fillId="0" borderId="0" xfId="233" applyFont="1" applyFill="1" applyBorder="1" applyAlignment="1">
      <alignment vertical="top"/>
    </xf>
    <xf numFmtId="0" fontId="0" fillId="0" borderId="0" xfId="0" applyFill="1" applyBorder="1" applyAlignment="1">
      <alignment vertical="top"/>
    </xf>
    <xf numFmtId="167" fontId="0" fillId="0" borderId="35" xfId="233" applyFont="1" applyBorder="1" applyAlignment="1">
      <alignment vertical="top"/>
    </xf>
    <xf numFmtId="0" fontId="39" fillId="0" borderId="0" xfId="0" applyFont="1" applyFill="1" applyBorder="1" applyAlignment="1" applyProtection="1">
      <alignment horizontal="center" vertical="top" wrapText="1"/>
      <protection locked="0"/>
    </xf>
    <xf numFmtId="0" fontId="0" fillId="0" borderId="0" xfId="0" applyFont="1" applyFill="1" applyBorder="1" applyAlignment="1">
      <alignment vertical="top"/>
    </xf>
    <xf numFmtId="167" fontId="0" fillId="0" borderId="27" xfId="233" applyFont="1" applyFill="1" applyBorder="1" applyAlignment="1">
      <alignment vertical="top"/>
    </xf>
    <xf numFmtId="167" fontId="40" fillId="0" borderId="0" xfId="0" applyNumberFormat="1" applyFont="1" applyFill="1" applyBorder="1" applyAlignment="1">
      <alignment vertical="top"/>
    </xf>
    <xf numFmtId="0" fontId="58" fillId="0" borderId="0" xfId="0" applyFont="1" applyAlignment="1">
      <alignment horizontal="center" vertical="top"/>
    </xf>
    <xf numFmtId="0" fontId="0" fillId="0" borderId="36" xfId="0" applyFont="1" applyFill="1" applyBorder="1" applyAlignment="1">
      <alignment horizontal="center" vertical="top"/>
    </xf>
    <xf numFmtId="0" fontId="0" fillId="0" borderId="3" xfId="0" applyFill="1" applyBorder="1" applyAlignment="1" applyProtection="1">
      <alignment horizontal="left" vertical="top" wrapText="1"/>
      <protection locked="0"/>
    </xf>
    <xf numFmtId="0" fontId="0" fillId="0" borderId="3" xfId="0" applyFill="1" applyBorder="1" applyAlignment="1">
      <alignment horizontal="center" vertical="top"/>
    </xf>
    <xf numFmtId="0" fontId="0" fillId="0" borderId="3" xfId="0" applyFill="1" applyBorder="1" applyAlignment="1" applyProtection="1">
      <alignment vertical="top" wrapText="1"/>
      <protection locked="0"/>
    </xf>
    <xf numFmtId="167" fontId="0" fillId="39" borderId="37" xfId="233" applyFont="1" applyFill="1" applyBorder="1" applyAlignment="1">
      <alignment vertical="top"/>
    </xf>
    <xf numFmtId="0" fontId="0" fillId="25" borderId="0" xfId="0" applyFill="1" applyAlignment="1">
      <alignment vertical="top"/>
    </xf>
    <xf numFmtId="0" fontId="0" fillId="0" borderId="2" xfId="0" applyFill="1" applyBorder="1" applyAlignment="1">
      <alignment horizontal="center" vertical="top"/>
    </xf>
    <xf numFmtId="0" fontId="40" fillId="25" borderId="0" xfId="0" applyFont="1" applyFill="1" applyAlignment="1">
      <alignment vertical="top"/>
    </xf>
    <xf numFmtId="167" fontId="0" fillId="50" borderId="35" xfId="233" applyFont="1" applyFill="1" applyBorder="1" applyAlignment="1">
      <alignment vertical="top"/>
    </xf>
    <xf numFmtId="0" fontId="0" fillId="0" borderId="26" xfId="0" applyFill="1" applyBorder="1" applyAlignment="1">
      <alignment horizontal="center" vertical="top"/>
    </xf>
    <xf numFmtId="17" fontId="0" fillId="0" borderId="0" xfId="0" applyNumberFormat="1" applyAlignment="1">
      <alignment vertical="top"/>
    </xf>
    <xf numFmtId="0" fontId="0" fillId="0" borderId="0" xfId="0" applyAlignment="1">
      <alignment horizontal="center" vertical="top"/>
    </xf>
    <xf numFmtId="0" fontId="40" fillId="0" borderId="0" xfId="0" applyFont="1" applyAlignment="1" applyProtection="1">
      <alignment horizontal="left" vertical="top" wrapText="1"/>
      <protection locked="0"/>
    </xf>
    <xf numFmtId="167" fontId="40" fillId="0" borderId="0" xfId="233" applyFont="1" applyBorder="1" applyAlignment="1">
      <alignment vertical="top"/>
    </xf>
    <xf numFmtId="0" fontId="0" fillId="0" borderId="21" xfId="0" applyFont="1" applyFill="1" applyBorder="1" applyAlignment="1">
      <alignment horizontal="center" vertical="top"/>
    </xf>
    <xf numFmtId="0" fontId="0" fillId="0" borderId="22" xfId="0" applyFill="1" applyBorder="1" applyAlignment="1" applyProtection="1">
      <alignment horizontal="left" vertical="top" wrapText="1"/>
      <protection locked="0"/>
    </xf>
    <xf numFmtId="0" fontId="0" fillId="0" borderId="22" xfId="0" applyFill="1" applyBorder="1" applyAlignment="1" applyProtection="1">
      <alignment vertical="top" wrapText="1"/>
      <protection locked="0"/>
    </xf>
    <xf numFmtId="167" fontId="0" fillId="49" borderId="23" xfId="233" applyFont="1" applyFill="1" applyBorder="1" applyAlignment="1">
      <alignment vertical="top"/>
    </xf>
    <xf numFmtId="0" fontId="40" fillId="0" borderId="0" xfId="0" applyFont="1" applyAlignment="1">
      <alignment vertical="top" wrapText="1"/>
    </xf>
    <xf numFmtId="167" fontId="40" fillId="0" borderId="5" xfId="233" applyFont="1" applyFill="1" applyBorder="1" applyAlignment="1">
      <alignment vertical="top"/>
    </xf>
    <xf numFmtId="0" fontId="0" fillId="0" borderId="36" xfId="0" applyBorder="1" applyAlignment="1">
      <alignment vertical="top"/>
    </xf>
    <xf numFmtId="167" fontId="0" fillId="49" borderId="37" xfId="233" applyFont="1" applyFill="1" applyBorder="1" applyAlignment="1">
      <alignment vertical="top"/>
    </xf>
    <xf numFmtId="167" fontId="0" fillId="50" borderId="64" xfId="233" applyFont="1" applyFill="1" applyBorder="1" applyAlignment="1">
      <alignment vertical="top"/>
    </xf>
    <xf numFmtId="0" fontId="40" fillId="0" borderId="0" xfId="0" applyFont="1" applyFill="1" applyBorder="1" applyAlignment="1">
      <alignment horizontal="right" vertical="top"/>
    </xf>
    <xf numFmtId="167" fontId="40" fillId="0" borderId="0" xfId="233" applyFont="1" applyAlignment="1">
      <alignment vertical="top"/>
    </xf>
    <xf numFmtId="0" fontId="95" fillId="0" borderId="0" xfId="0" applyFont="1" applyAlignment="1">
      <alignment vertical="top"/>
    </xf>
    <xf numFmtId="167" fontId="42" fillId="23" borderId="45" xfId="233" applyFont="1" applyFill="1" applyBorder="1" applyAlignment="1">
      <alignment horizontal="center" vertical="top"/>
    </xf>
    <xf numFmtId="0" fontId="0" fillId="0" borderId="29" xfId="0" applyFill="1" applyBorder="1" applyAlignment="1">
      <alignment vertical="top"/>
    </xf>
    <xf numFmtId="0" fontId="0" fillId="0" borderId="29" xfId="0" applyFill="1" applyBorder="1" applyAlignment="1">
      <alignment horizontal="left" vertical="top"/>
    </xf>
    <xf numFmtId="167" fontId="0" fillId="39" borderId="30" xfId="233" applyFont="1" applyFill="1" applyBorder="1" applyAlignment="1">
      <alignment vertical="top"/>
    </xf>
    <xf numFmtId="0" fontId="0" fillId="0" borderId="2" xfId="0" applyFill="1" applyBorder="1" applyAlignment="1">
      <alignment vertical="top"/>
    </xf>
    <xf numFmtId="0" fontId="0" fillId="0" borderId="2" xfId="0" applyFill="1" applyBorder="1" applyAlignment="1">
      <alignment horizontal="left" vertical="top"/>
    </xf>
    <xf numFmtId="0" fontId="0" fillId="0" borderId="26" xfId="0" applyFill="1" applyBorder="1" applyAlignment="1">
      <alignment vertical="top"/>
    </xf>
    <xf numFmtId="167" fontId="0" fillId="0" borderId="0" xfId="233" applyFont="1" applyFill="1" applyAlignment="1">
      <alignment vertical="top"/>
    </xf>
    <xf numFmtId="0" fontId="0" fillId="0" borderId="0" xfId="0" applyFont="1"/>
    <xf numFmtId="0" fontId="41" fillId="0" borderId="0" xfId="0" applyFont="1" applyFill="1" applyBorder="1" applyAlignment="1" applyProtection="1">
      <alignment horizontal="center"/>
    </xf>
    <xf numFmtId="0" fontId="55" fillId="24" borderId="20" xfId="0" applyFont="1" applyFill="1" applyBorder="1" applyAlignment="1" applyProtection="1">
      <alignment horizontal="center" vertical="center" wrapText="1"/>
      <protection locked="0"/>
    </xf>
    <xf numFmtId="0" fontId="55" fillId="24" borderId="19" xfId="0" applyFont="1" applyFill="1" applyBorder="1" applyAlignment="1" applyProtection="1">
      <alignment horizontal="center" vertical="center" wrapText="1"/>
      <protection locked="0"/>
    </xf>
    <xf numFmtId="0" fontId="41" fillId="0" borderId="0" xfId="0" quotePrefix="1" applyFont="1" applyFill="1" applyBorder="1" applyAlignment="1" applyProtection="1">
      <alignment horizontal="center"/>
    </xf>
    <xf numFmtId="0" fontId="46" fillId="2" borderId="0" xfId="0" applyFont="1" applyFill="1" applyAlignment="1" applyProtection="1">
      <alignment horizontal="left" vertical="top" wrapText="1"/>
      <protection locked="0"/>
    </xf>
    <xf numFmtId="0" fontId="55" fillId="24" borderId="20" xfId="0" applyFont="1" applyFill="1" applyBorder="1" applyAlignment="1" applyProtection="1">
      <alignment horizontal="center" wrapText="1"/>
      <protection locked="0"/>
    </xf>
    <xf numFmtId="0" fontId="55" fillId="24" borderId="19" xfId="0" applyFont="1" applyFill="1" applyBorder="1" applyAlignment="1" applyProtection="1">
      <alignment horizontal="center" wrapText="1"/>
      <protection locked="0"/>
    </xf>
    <xf numFmtId="0" fontId="55" fillId="24" borderId="20" xfId="0" applyFont="1" applyFill="1" applyBorder="1" applyAlignment="1" applyProtection="1">
      <alignment horizontal="center"/>
      <protection locked="0"/>
    </xf>
    <xf numFmtId="0" fontId="55" fillId="24" borderId="19" xfId="0" applyFont="1" applyFill="1" applyBorder="1" applyAlignment="1" applyProtection="1">
      <alignment horizontal="center"/>
      <protection locked="0"/>
    </xf>
    <xf numFmtId="0" fontId="55" fillId="24" borderId="48" xfId="0" applyFont="1" applyFill="1" applyBorder="1" applyAlignment="1" applyProtection="1">
      <alignment horizontal="center" vertical="center" wrapText="1"/>
      <protection locked="0"/>
    </xf>
    <xf numFmtId="0" fontId="55" fillId="24" borderId="51" xfId="0" applyFont="1" applyFill="1" applyBorder="1" applyAlignment="1" applyProtection="1">
      <alignment horizontal="center" vertical="center" wrapText="1"/>
      <protection locked="0"/>
    </xf>
    <xf numFmtId="0" fontId="55" fillId="24" borderId="54" xfId="0" applyFont="1" applyFill="1" applyBorder="1" applyAlignment="1" applyProtection="1">
      <alignment horizontal="center" vertical="center" wrapText="1"/>
      <protection locked="0"/>
    </xf>
    <xf numFmtId="0" fontId="55" fillId="24" borderId="55" xfId="0" applyFont="1" applyFill="1" applyBorder="1" applyAlignment="1" applyProtection="1">
      <alignment horizontal="center" vertical="center" wrapText="1"/>
      <protection locked="0"/>
    </xf>
    <xf numFmtId="0" fontId="46" fillId="2" borderId="0" xfId="0" applyFont="1" applyFill="1" applyAlignment="1" applyProtection="1">
      <alignment horizontal="left" wrapText="1"/>
      <protection locked="0"/>
    </xf>
    <xf numFmtId="0" fontId="48" fillId="2" borderId="0" xfId="0" applyFont="1" applyFill="1" applyBorder="1" applyAlignment="1" applyProtection="1">
      <alignment horizontal="left" vertical="top" wrapText="1"/>
      <protection locked="0"/>
    </xf>
    <xf numFmtId="0" fontId="55" fillId="24" borderId="20" xfId="0" applyFont="1" applyFill="1" applyBorder="1" applyAlignment="1" applyProtection="1">
      <alignment horizontal="center" vertical="center"/>
      <protection locked="0"/>
    </xf>
    <xf numFmtId="0" fontId="55" fillId="24" borderId="19" xfId="0" applyFont="1" applyFill="1" applyBorder="1" applyAlignment="1" applyProtection="1">
      <alignment horizontal="center" vertical="center"/>
      <protection locked="0"/>
    </xf>
    <xf numFmtId="0" fontId="55" fillId="24" borderId="52" xfId="0" applyFont="1" applyFill="1" applyBorder="1" applyAlignment="1" applyProtection="1">
      <alignment horizontal="center" vertical="center" wrapText="1"/>
      <protection locked="0"/>
    </xf>
    <xf numFmtId="0" fontId="55" fillId="24" borderId="53" xfId="0" applyFont="1" applyFill="1" applyBorder="1" applyAlignment="1" applyProtection="1">
      <alignment horizontal="center" vertical="center" wrapText="1"/>
      <protection locked="0"/>
    </xf>
    <xf numFmtId="0" fontId="41" fillId="0" borderId="0" xfId="0" applyFont="1" applyAlignment="1">
      <alignment horizontal="center" vertical="top"/>
    </xf>
    <xf numFmtId="0" fontId="0" fillId="0" borderId="62" xfId="0" applyFill="1" applyBorder="1" applyAlignment="1" applyProtection="1">
      <alignment vertical="top" wrapText="1"/>
      <protection locked="0"/>
    </xf>
    <xf numFmtId="0" fontId="0" fillId="0" borderId="66" xfId="0" applyBorder="1" applyAlignment="1">
      <alignment vertical="top" wrapText="1"/>
    </xf>
    <xf numFmtId="0" fontId="0" fillId="0" borderId="3" xfId="0" applyBorder="1" applyAlignment="1">
      <alignment vertical="top" wrapText="1"/>
    </xf>
    <xf numFmtId="0" fontId="41" fillId="0" borderId="0" xfId="0" applyFont="1" applyFill="1" applyBorder="1" applyAlignment="1" applyProtection="1">
      <alignment horizontal="center" vertical="top"/>
    </xf>
    <xf numFmtId="0" fontId="45" fillId="0" borderId="0" xfId="0" applyFont="1" applyAlignment="1">
      <alignment horizontal="center"/>
    </xf>
    <xf numFmtId="0" fontId="41" fillId="0" borderId="0" xfId="0" quotePrefix="1"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0" fillId="0" borderId="45"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75" fillId="0" borderId="52" xfId="0" applyFont="1" applyBorder="1" applyAlignment="1">
      <alignment horizontal="left" vertical="center"/>
    </xf>
    <xf numFmtId="0" fontId="75" fillId="0" borderId="0" xfId="0" applyFont="1" applyBorder="1" applyAlignment="1">
      <alignment horizontal="left" vertical="center"/>
    </xf>
    <xf numFmtId="0" fontId="70" fillId="0" borderId="47" xfId="0" applyFont="1" applyBorder="1" applyAlignment="1">
      <alignment horizontal="right" vertical="center"/>
    </xf>
    <xf numFmtId="0" fontId="72" fillId="0" borderId="48" xfId="0" applyFont="1" applyBorder="1" applyAlignment="1">
      <alignment horizontal="center" vertical="center"/>
    </xf>
    <xf numFmtId="0" fontId="72" fillId="0" borderId="50" xfId="0" applyFont="1" applyBorder="1" applyAlignment="1">
      <alignment horizontal="center" vertical="center"/>
    </xf>
    <xf numFmtId="0" fontId="72" fillId="0" borderId="51" xfId="0" applyFont="1" applyBorder="1" applyAlignment="1">
      <alignment horizontal="center" vertical="center"/>
    </xf>
    <xf numFmtId="0" fontId="74" fillId="30" borderId="52" xfId="0" applyFont="1" applyFill="1" applyBorder="1" applyAlignment="1">
      <alignment horizontal="left" vertical="center"/>
    </xf>
    <xf numFmtId="0" fontId="74" fillId="30" borderId="0" xfId="0" applyFont="1" applyFill="1" applyBorder="1" applyAlignment="1">
      <alignment horizontal="left" vertical="center"/>
    </xf>
    <xf numFmtId="0" fontId="76" fillId="3" borderId="52" xfId="0" applyFont="1" applyFill="1" applyBorder="1" applyAlignment="1">
      <alignment horizontal="left" vertical="center"/>
    </xf>
    <xf numFmtId="0" fontId="76" fillId="3" borderId="0" xfId="0" applyFont="1" applyFill="1" applyBorder="1" applyAlignment="1">
      <alignment horizontal="left" vertical="center"/>
    </xf>
    <xf numFmtId="0" fontId="75" fillId="0" borderId="52" xfId="0" applyFont="1" applyBorder="1" applyAlignment="1">
      <alignment horizontal="center" vertical="center"/>
    </xf>
    <xf numFmtId="0" fontId="75" fillId="0" borderId="0" xfId="0" applyFont="1" applyBorder="1" applyAlignment="1">
      <alignment horizontal="center" vertical="center"/>
    </xf>
    <xf numFmtId="0" fontId="76" fillId="0" borderId="52" xfId="0" applyFont="1" applyBorder="1" applyAlignment="1">
      <alignment horizontal="left" vertical="center" wrapText="1"/>
    </xf>
    <xf numFmtId="0" fontId="76" fillId="0" borderId="0" xfId="0" applyFont="1" applyBorder="1" applyAlignment="1">
      <alignment horizontal="left" vertical="center" wrapText="1"/>
    </xf>
    <xf numFmtId="0" fontId="76" fillId="0" borderId="53" xfId="0" applyFont="1" applyBorder="1" applyAlignment="1">
      <alignment horizontal="left" vertical="center" wrapText="1"/>
    </xf>
    <xf numFmtId="0" fontId="75" fillId="0" borderId="53" xfId="0" applyFont="1" applyBorder="1" applyAlignment="1">
      <alignment horizontal="center" vertical="center"/>
    </xf>
    <xf numFmtId="0" fontId="75" fillId="0" borderId="52" xfId="0" applyFont="1" applyBorder="1" applyAlignment="1">
      <alignment horizontal="justify" vertical="center" wrapText="1"/>
    </xf>
    <xf numFmtId="0" fontId="75" fillId="0" borderId="0" xfId="0" applyFont="1" applyBorder="1" applyAlignment="1">
      <alignment horizontal="justify" vertical="center" wrapText="1"/>
    </xf>
    <xf numFmtId="0" fontId="75" fillId="0" borderId="53" xfId="0" applyFont="1" applyBorder="1" applyAlignment="1">
      <alignment horizontal="justify" vertical="center" wrapText="1"/>
    </xf>
    <xf numFmtId="169" fontId="75" fillId="0" borderId="0" xfId="233" applyNumberFormat="1" applyFont="1" applyBorder="1" applyAlignment="1">
      <alignment horizontal="center" vertical="center"/>
    </xf>
    <xf numFmtId="0" fontId="75" fillId="0" borderId="54" xfId="0" applyFont="1" applyBorder="1" applyAlignment="1">
      <alignment horizontal="left" vertical="center"/>
    </xf>
    <xf numFmtId="0" fontId="75" fillId="0" borderId="47" xfId="0" applyFont="1" applyBorder="1" applyAlignment="1">
      <alignment horizontal="left" vertical="center"/>
    </xf>
    <xf numFmtId="0" fontId="75" fillId="0" borderId="55" xfId="0" applyFont="1" applyBorder="1" applyAlignment="1">
      <alignment horizontal="left" vertical="center"/>
    </xf>
    <xf numFmtId="0" fontId="76" fillId="3" borderId="52" xfId="0" applyFont="1" applyFill="1" applyBorder="1" applyAlignment="1">
      <alignment horizontal="justify" vertical="center" wrapText="1"/>
    </xf>
    <xf numFmtId="0" fontId="76" fillId="3" borderId="0" xfId="0" applyFont="1" applyFill="1" applyBorder="1" applyAlignment="1">
      <alignment horizontal="justify" vertical="center" wrapText="1"/>
    </xf>
    <xf numFmtId="0" fontId="76" fillId="3" borderId="53" xfId="0" applyFont="1" applyFill="1" applyBorder="1" applyAlignment="1">
      <alignment horizontal="justify" vertical="center" wrapText="1"/>
    </xf>
    <xf numFmtId="0" fontId="75" fillId="0" borderId="53" xfId="0" applyFont="1" applyBorder="1" applyAlignment="1">
      <alignment horizontal="left" vertical="center"/>
    </xf>
    <xf numFmtId="0" fontId="77" fillId="0" borderId="52" xfId="0" applyFont="1" applyBorder="1" applyAlignment="1">
      <alignment horizontal="left" vertical="center"/>
    </xf>
    <xf numFmtId="0" fontId="77" fillId="0" borderId="0" xfId="0" applyFont="1" applyBorder="1" applyAlignment="1">
      <alignment horizontal="left" vertical="center"/>
    </xf>
    <xf numFmtId="0" fontId="77" fillId="0" borderId="53" xfId="0" applyFont="1" applyBorder="1" applyAlignment="1">
      <alignment horizontal="left" vertical="center"/>
    </xf>
    <xf numFmtId="0" fontId="0" fillId="35" borderId="2" xfId="0" applyFont="1" applyFill="1" applyBorder="1" applyAlignment="1">
      <alignment horizontal="right" vertical="center"/>
    </xf>
    <xf numFmtId="0" fontId="40" fillId="0" borderId="35" xfId="0" applyFont="1" applyFill="1" applyBorder="1" applyAlignment="1">
      <alignment horizontal="left" vertical="center" wrapText="1"/>
    </xf>
    <xf numFmtId="0" fontId="40" fillId="0" borderId="2" xfId="0" applyFont="1" applyFill="1" applyBorder="1" applyAlignment="1">
      <alignment horizontal="center" vertical="center"/>
    </xf>
    <xf numFmtId="0" fontId="42" fillId="35" borderId="58" xfId="0" applyFont="1" applyFill="1" applyBorder="1" applyAlignment="1">
      <alignment horizontal="center" vertical="center"/>
    </xf>
    <xf numFmtId="0" fontId="42" fillId="35" borderId="63" xfId="0" applyFont="1" applyFill="1" applyBorder="1" applyAlignment="1">
      <alignment horizontal="center" vertical="center"/>
    </xf>
    <xf numFmtId="0" fontId="0" fillId="0" borderId="34" xfId="0" applyFont="1" applyFill="1" applyBorder="1" applyAlignment="1">
      <alignment horizontal="center" vertical="center"/>
    </xf>
    <xf numFmtId="0" fontId="49" fillId="0" borderId="6" xfId="0" applyFont="1" applyBorder="1" applyAlignment="1" applyProtection="1">
      <alignment horizontal="left"/>
    </xf>
    <xf numFmtId="0" fontId="49" fillId="0" borderId="16" xfId="0" applyFont="1" applyBorder="1" applyAlignment="1" applyProtection="1">
      <alignment horizontal="left"/>
    </xf>
    <xf numFmtId="0" fontId="49" fillId="0" borderId="17" xfId="0" applyFont="1" applyBorder="1" applyAlignment="1" applyProtection="1">
      <alignment horizontal="left"/>
    </xf>
    <xf numFmtId="0" fontId="49" fillId="0" borderId="6" xfId="0" applyFont="1" applyBorder="1" applyAlignment="1" applyProtection="1"/>
    <xf numFmtId="0" fontId="49" fillId="0" borderId="16" xfId="0" applyFont="1" applyBorder="1" applyAlignment="1" applyProtection="1"/>
    <xf numFmtId="0" fontId="49" fillId="0" borderId="17" xfId="0" applyFont="1" applyBorder="1" applyAlignment="1" applyProtection="1"/>
    <xf numFmtId="0" fontId="55" fillId="24" borderId="39" xfId="0" applyFont="1" applyFill="1" applyBorder="1" applyAlignment="1" applyProtection="1">
      <alignment horizontal="center" vertical="center"/>
      <protection locked="0"/>
    </xf>
    <xf numFmtId="0" fontId="55" fillId="24" borderId="40" xfId="0" applyFont="1" applyFill="1" applyBorder="1" applyAlignment="1" applyProtection="1">
      <alignment horizontal="center" vertical="center"/>
      <protection locked="0"/>
    </xf>
    <xf numFmtId="0" fontId="48" fillId="2" borderId="57" xfId="0" applyFont="1" applyFill="1" applyBorder="1" applyAlignment="1" applyProtection="1">
      <alignment horizontal="left" vertical="top" wrapText="1"/>
      <protection locked="0"/>
    </xf>
    <xf numFmtId="0" fontId="54" fillId="2" borderId="0" xfId="0" applyFont="1" applyFill="1" applyBorder="1" applyAlignment="1" applyProtection="1">
      <alignment horizontal="left" vertical="top" wrapText="1"/>
      <protection locked="0"/>
    </xf>
    <xf numFmtId="0" fontId="48" fillId="0" borderId="0" xfId="0" applyFont="1" applyFill="1" applyAlignment="1" applyProtection="1">
      <alignment horizontal="left" vertical="top" wrapText="1"/>
      <protection locked="0"/>
    </xf>
    <xf numFmtId="0" fontId="68" fillId="0" borderId="29" xfId="0" applyFont="1" applyFill="1" applyBorder="1" applyAlignment="1" applyProtection="1">
      <alignment horizontal="left" vertical="top" wrapText="1"/>
      <protection locked="0"/>
    </xf>
    <xf numFmtId="0" fontId="68" fillId="0" borderId="26" xfId="0" applyFont="1" applyFill="1" applyBorder="1" applyAlignment="1" applyProtection="1">
      <alignment horizontal="left" vertical="top" wrapText="1"/>
      <protection locked="0"/>
    </xf>
    <xf numFmtId="167" fontId="0" fillId="49" borderId="30" xfId="233" applyFont="1" applyFill="1" applyBorder="1" applyAlignment="1">
      <alignment horizontal="center" vertical="top"/>
    </xf>
    <xf numFmtId="167" fontId="0" fillId="49" borderId="27" xfId="233" applyFont="1" applyFill="1" applyBorder="1" applyAlignment="1">
      <alignment horizontal="center" vertical="top"/>
    </xf>
    <xf numFmtId="0" fontId="0" fillId="0" borderId="28" xfId="0" applyFont="1" applyFill="1" applyBorder="1" applyAlignment="1">
      <alignment horizontal="center" vertical="top"/>
    </xf>
    <xf numFmtId="0" fontId="0" fillId="0" borderId="25" xfId="0" applyFont="1" applyFill="1" applyBorder="1" applyAlignment="1">
      <alignment horizontal="center" vertical="top"/>
    </xf>
    <xf numFmtId="0" fontId="0" fillId="0" borderId="29" xfId="0" applyFont="1" applyFill="1" applyBorder="1" applyAlignment="1">
      <alignment horizontal="left" vertical="top"/>
    </xf>
    <xf numFmtId="0" fontId="0" fillId="0" borderId="26" xfId="0" applyFont="1" applyFill="1" applyBorder="1" applyAlignment="1">
      <alignment horizontal="left" vertical="top"/>
    </xf>
    <xf numFmtId="0" fontId="0" fillId="0" borderId="29" xfId="0" applyFont="1" applyFill="1" applyBorder="1" applyAlignment="1">
      <alignment horizontal="center" vertical="top"/>
    </xf>
    <xf numFmtId="0" fontId="0" fillId="0" borderId="26" xfId="0" applyFont="1" applyFill="1" applyBorder="1" applyAlignment="1">
      <alignment horizontal="center" vertical="top"/>
    </xf>
    <xf numFmtId="0" fontId="0" fillId="0" borderId="29" xfId="0" applyFont="1" applyFill="1" applyBorder="1" applyAlignment="1" applyProtection="1">
      <alignment horizontal="left" vertical="top" wrapText="1"/>
      <protection locked="0"/>
    </xf>
    <xf numFmtId="0" fontId="0" fillId="0" borderId="26" xfId="0" applyFont="1" applyFill="1" applyBorder="1" applyAlignment="1" applyProtection="1">
      <alignment horizontal="left" vertical="top" wrapText="1"/>
      <protection locked="0"/>
    </xf>
    <xf numFmtId="0" fontId="0" fillId="0" borderId="29" xfId="0" applyFill="1" applyBorder="1" applyAlignment="1" applyProtection="1">
      <alignment horizontal="left" vertical="top" wrapText="1"/>
      <protection locked="0"/>
    </xf>
    <xf numFmtId="0" fontId="0" fillId="0" borderId="26" xfId="0" applyFill="1" applyBorder="1" applyAlignment="1" applyProtection="1">
      <alignment horizontal="left" vertical="top" wrapText="1"/>
      <protection locked="0"/>
    </xf>
    <xf numFmtId="0" fontId="0" fillId="0" borderId="6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2" xfId="0" applyFont="1" applyFill="1" applyBorder="1" applyAlignment="1">
      <alignment horizontal="center" vertical="center"/>
    </xf>
    <xf numFmtId="0" fontId="54" fillId="2" borderId="0" xfId="0" applyFont="1" applyFill="1" applyBorder="1" applyAlignment="1" applyProtection="1">
      <alignment horizontal="center" vertical="top" wrapText="1"/>
      <protection locked="0"/>
    </xf>
    <xf numFmtId="0" fontId="40" fillId="0" borderId="0" xfId="0" applyFont="1" applyFill="1" applyBorder="1" applyAlignment="1">
      <alignment horizontal="center" vertical="center" wrapText="1"/>
    </xf>
  </cellXfs>
  <cellStyles count="234">
    <cellStyle name="20% - Accent1 2" xfId="12" xr:uid="{00000000-0005-0000-0000-000000000000}"/>
    <cellStyle name="20% - Accent2 2" xfId="13" xr:uid="{00000000-0005-0000-0000-000001000000}"/>
    <cellStyle name="20% - Accent3 2" xfId="14" xr:uid="{00000000-0005-0000-0000-000002000000}"/>
    <cellStyle name="20% - Accent4 2" xfId="15" xr:uid="{00000000-0005-0000-0000-000003000000}"/>
    <cellStyle name="20% - Accent5 2" xfId="16" xr:uid="{00000000-0005-0000-0000-000004000000}"/>
    <cellStyle name="20% - Accent6 2" xfId="17" xr:uid="{00000000-0005-0000-0000-000005000000}"/>
    <cellStyle name="40% - Accent1 2" xfId="18" xr:uid="{00000000-0005-0000-0000-000006000000}"/>
    <cellStyle name="40% - Accent2 2" xfId="19" xr:uid="{00000000-0005-0000-0000-000007000000}"/>
    <cellStyle name="40% - Accent3 2" xfId="20" xr:uid="{00000000-0005-0000-0000-000008000000}"/>
    <cellStyle name="40% - Accent4 2" xfId="21" xr:uid="{00000000-0005-0000-0000-000009000000}"/>
    <cellStyle name="40% - Accent5 2" xfId="22" xr:uid="{00000000-0005-0000-0000-00000A000000}"/>
    <cellStyle name="40% - Accent6 2" xfId="23" xr:uid="{00000000-0005-0000-0000-00000B000000}"/>
    <cellStyle name="60% - Accent1 2" xfId="24" xr:uid="{00000000-0005-0000-0000-00000C000000}"/>
    <cellStyle name="60% - Accent2 2" xfId="25" xr:uid="{00000000-0005-0000-0000-00000D000000}"/>
    <cellStyle name="60% - Accent3 2" xfId="26" xr:uid="{00000000-0005-0000-0000-00000E000000}"/>
    <cellStyle name="60% - Accent4 2" xfId="27" xr:uid="{00000000-0005-0000-0000-00000F000000}"/>
    <cellStyle name="60% - Accent5 2" xfId="28" xr:uid="{00000000-0005-0000-0000-000010000000}"/>
    <cellStyle name="60% - Accent6 2" xfId="29" xr:uid="{00000000-0005-0000-0000-000011000000}"/>
    <cellStyle name="Accent1 2" xfId="30" xr:uid="{00000000-0005-0000-0000-000012000000}"/>
    <cellStyle name="Accent2 2" xfId="31" xr:uid="{00000000-0005-0000-0000-000013000000}"/>
    <cellStyle name="Accent3 2" xfId="32" xr:uid="{00000000-0005-0000-0000-000014000000}"/>
    <cellStyle name="Accent4 2" xfId="33" xr:uid="{00000000-0005-0000-0000-000015000000}"/>
    <cellStyle name="Accent5 2" xfId="34" xr:uid="{00000000-0005-0000-0000-000016000000}"/>
    <cellStyle name="Accent6 2" xfId="35" xr:uid="{00000000-0005-0000-0000-000017000000}"/>
    <cellStyle name="Bad 2" xfId="36" xr:uid="{00000000-0005-0000-0000-000018000000}"/>
    <cellStyle name="Calc Currency (0)" xfId="37" xr:uid="{00000000-0005-0000-0000-000019000000}"/>
    <cellStyle name="Calc Currency (0) 2" xfId="38" xr:uid="{00000000-0005-0000-0000-00001A000000}"/>
    <cellStyle name="Calc Currency (2)" xfId="39" xr:uid="{00000000-0005-0000-0000-00001B000000}"/>
    <cellStyle name="Calc Currency (2) 2" xfId="40" xr:uid="{00000000-0005-0000-0000-00001C000000}"/>
    <cellStyle name="Calc Percent (0)" xfId="41" xr:uid="{00000000-0005-0000-0000-00001D000000}"/>
    <cellStyle name="Calc Percent (0) 2" xfId="42" xr:uid="{00000000-0005-0000-0000-00001E000000}"/>
    <cellStyle name="Calc Percent (1)" xfId="43" xr:uid="{00000000-0005-0000-0000-00001F000000}"/>
    <cellStyle name="Calc Percent (1) 2" xfId="44" xr:uid="{00000000-0005-0000-0000-000020000000}"/>
    <cellStyle name="Calc Percent (2)" xfId="45" xr:uid="{00000000-0005-0000-0000-000021000000}"/>
    <cellStyle name="Calc Percent (2) 2" xfId="46" xr:uid="{00000000-0005-0000-0000-000022000000}"/>
    <cellStyle name="Calc Units (0)" xfId="47" xr:uid="{00000000-0005-0000-0000-000023000000}"/>
    <cellStyle name="Calc Units (0) 2" xfId="48" xr:uid="{00000000-0005-0000-0000-000024000000}"/>
    <cellStyle name="Calc Units (1)" xfId="49" xr:uid="{00000000-0005-0000-0000-000025000000}"/>
    <cellStyle name="Calc Units (1) 2" xfId="50" xr:uid="{00000000-0005-0000-0000-000026000000}"/>
    <cellStyle name="Calc Units (2)" xfId="51" xr:uid="{00000000-0005-0000-0000-000027000000}"/>
    <cellStyle name="Calc Units (2) 2" xfId="52" xr:uid="{00000000-0005-0000-0000-000028000000}"/>
    <cellStyle name="Calculation 2" xfId="53" xr:uid="{00000000-0005-0000-0000-000029000000}"/>
    <cellStyle name="Check Cell 2" xfId="54" xr:uid="{00000000-0005-0000-0000-00002A000000}"/>
    <cellStyle name="Comma" xfId="233" xr:uid="{00000000-0005-0000-0000-00002B000000}"/>
    <cellStyle name="Comma [00]" xfId="55" xr:uid="{00000000-0005-0000-0000-00002C000000}"/>
    <cellStyle name="Comma [00] 2" xfId="56" xr:uid="{00000000-0005-0000-0000-00002D000000}"/>
    <cellStyle name="Comma 10" xfId="57" xr:uid="{00000000-0005-0000-0000-00002E000000}"/>
    <cellStyle name="Comma 11" xfId="58" xr:uid="{00000000-0005-0000-0000-00002F000000}"/>
    <cellStyle name="Comma 12" xfId="59" xr:uid="{00000000-0005-0000-0000-000030000000}"/>
    <cellStyle name="Comma 13" xfId="230" xr:uid="{00000000-0005-0000-0000-000031000000}"/>
    <cellStyle name="Comma 14" xfId="1" xr:uid="{00000000-0005-0000-0000-000032000000}"/>
    <cellStyle name="Comma 2" xfId="5" xr:uid="{00000000-0005-0000-0000-000033000000}"/>
    <cellStyle name="Comma 2 2" xfId="229" xr:uid="{00000000-0005-0000-0000-000034000000}"/>
    <cellStyle name="Comma 3" xfId="10" xr:uid="{00000000-0005-0000-0000-000035000000}"/>
    <cellStyle name="Comma 4" xfId="60" xr:uid="{00000000-0005-0000-0000-000036000000}"/>
    <cellStyle name="Comma 5" xfId="61" xr:uid="{00000000-0005-0000-0000-000037000000}"/>
    <cellStyle name="Comma 6" xfId="62" xr:uid="{00000000-0005-0000-0000-000038000000}"/>
    <cellStyle name="Comma 7" xfId="63" xr:uid="{00000000-0005-0000-0000-000039000000}"/>
    <cellStyle name="Comma 8" xfId="64" xr:uid="{00000000-0005-0000-0000-00003A000000}"/>
    <cellStyle name="Comma 9" xfId="65" xr:uid="{00000000-0005-0000-0000-00003B000000}"/>
    <cellStyle name="Comma0" xfId="66" xr:uid="{00000000-0005-0000-0000-00003C000000}"/>
    <cellStyle name="Couma_#B P&amp;L Evolution_BINV" xfId="67" xr:uid="{00000000-0005-0000-0000-00003D000000}"/>
    <cellStyle name="Currency [00]" xfId="68" xr:uid="{00000000-0005-0000-0000-00003E000000}"/>
    <cellStyle name="Currency [00] 2" xfId="69" xr:uid="{00000000-0005-0000-0000-00003F000000}"/>
    <cellStyle name="Currency0" xfId="70" xr:uid="{00000000-0005-0000-0000-000040000000}"/>
    <cellStyle name="Currency0 2" xfId="71" xr:uid="{00000000-0005-0000-0000-000041000000}"/>
    <cellStyle name="Date" xfId="72" xr:uid="{00000000-0005-0000-0000-000042000000}"/>
    <cellStyle name="Date Short" xfId="73" xr:uid="{00000000-0005-0000-0000-000043000000}"/>
    <cellStyle name="Date_01 Econ Class-Reciepts" xfId="74" xr:uid="{00000000-0005-0000-0000-000044000000}"/>
    <cellStyle name="Dezimal [0]_Compiling Utility Macros" xfId="75" xr:uid="{00000000-0005-0000-0000-000045000000}"/>
    <cellStyle name="Dezimal_Compiling Utility Macros" xfId="76" xr:uid="{00000000-0005-0000-0000-000046000000}"/>
    <cellStyle name="Enter Currency (0)" xfId="77" xr:uid="{00000000-0005-0000-0000-000047000000}"/>
    <cellStyle name="Enter Currency (0) 2" xfId="78" xr:uid="{00000000-0005-0000-0000-000048000000}"/>
    <cellStyle name="Enter Currency (2)" xfId="79" xr:uid="{00000000-0005-0000-0000-000049000000}"/>
    <cellStyle name="Enter Currency (2) 2" xfId="80" xr:uid="{00000000-0005-0000-0000-00004A000000}"/>
    <cellStyle name="Enter Units (0)" xfId="81" xr:uid="{00000000-0005-0000-0000-00004B000000}"/>
    <cellStyle name="Enter Units (0) 2" xfId="82" xr:uid="{00000000-0005-0000-0000-00004C000000}"/>
    <cellStyle name="Enter Units (1)" xfId="83" xr:uid="{00000000-0005-0000-0000-00004D000000}"/>
    <cellStyle name="Enter Units (1) 2" xfId="84" xr:uid="{00000000-0005-0000-0000-00004E000000}"/>
    <cellStyle name="Enter Units (2)" xfId="85" xr:uid="{00000000-0005-0000-0000-00004F000000}"/>
    <cellStyle name="Enter Units (2) 2" xfId="86" xr:uid="{00000000-0005-0000-0000-000050000000}"/>
    <cellStyle name="Explanatory Text 2" xfId="87" xr:uid="{00000000-0005-0000-0000-000051000000}"/>
    <cellStyle name="F2" xfId="88" xr:uid="{00000000-0005-0000-0000-000052000000}"/>
    <cellStyle name="F3" xfId="89" xr:uid="{00000000-0005-0000-0000-000053000000}"/>
    <cellStyle name="F4" xfId="90" xr:uid="{00000000-0005-0000-0000-000054000000}"/>
    <cellStyle name="F5" xfId="91" xr:uid="{00000000-0005-0000-0000-000055000000}"/>
    <cellStyle name="F6" xfId="92" xr:uid="{00000000-0005-0000-0000-000056000000}"/>
    <cellStyle name="F7" xfId="93" xr:uid="{00000000-0005-0000-0000-000057000000}"/>
    <cellStyle name="F8" xfId="94" xr:uid="{00000000-0005-0000-0000-000058000000}"/>
    <cellStyle name="Fixed" xfId="95" xr:uid="{00000000-0005-0000-0000-000059000000}"/>
    <cellStyle name="Good 2" xfId="96" xr:uid="{00000000-0005-0000-0000-00005A000000}"/>
    <cellStyle name="Grey" xfId="97" xr:uid="{00000000-0005-0000-0000-00005B000000}"/>
    <cellStyle name="Grey 2" xfId="98" xr:uid="{00000000-0005-0000-0000-00005C000000}"/>
    <cellStyle name="Grey_1" xfId="99" xr:uid="{00000000-0005-0000-0000-00005D000000}"/>
    <cellStyle name="Header1" xfId="100" xr:uid="{00000000-0005-0000-0000-00005E000000}"/>
    <cellStyle name="Header2" xfId="101" xr:uid="{00000000-0005-0000-0000-00005F000000}"/>
    <cellStyle name="Heading 1 2" xfId="102" xr:uid="{00000000-0005-0000-0000-000060000000}"/>
    <cellStyle name="Heading 1 3" xfId="103" xr:uid="{00000000-0005-0000-0000-000061000000}"/>
    <cellStyle name="Heading 2 2" xfId="104" xr:uid="{00000000-0005-0000-0000-000062000000}"/>
    <cellStyle name="Heading 2 3" xfId="105" xr:uid="{00000000-0005-0000-0000-000063000000}"/>
    <cellStyle name="Heading 3 2" xfId="106" xr:uid="{00000000-0005-0000-0000-000064000000}"/>
    <cellStyle name="Heading 4 2" xfId="107" xr:uid="{00000000-0005-0000-0000-000065000000}"/>
    <cellStyle name="HEADING1" xfId="108" xr:uid="{00000000-0005-0000-0000-000066000000}"/>
    <cellStyle name="HEADING2" xfId="109" xr:uid="{00000000-0005-0000-0000-000067000000}"/>
    <cellStyle name="HEADING2 2" xfId="110" xr:uid="{00000000-0005-0000-0000-000068000000}"/>
    <cellStyle name="HEADING2_1" xfId="111" xr:uid="{00000000-0005-0000-0000-000069000000}"/>
    <cellStyle name="Hyperlink" xfId="2" builtinId="8"/>
    <cellStyle name="Hyperlink 2" xfId="112" xr:uid="{00000000-0005-0000-0000-00006B000000}"/>
    <cellStyle name="Hyperlink 3" xfId="113" xr:uid="{00000000-0005-0000-0000-00006C000000}"/>
    <cellStyle name="Input [yellow]" xfId="114" xr:uid="{00000000-0005-0000-0000-00006D000000}"/>
    <cellStyle name="Input [yellow] 2" xfId="115" xr:uid="{00000000-0005-0000-0000-00006E000000}"/>
    <cellStyle name="Input [yellow] 2 2" xfId="232" xr:uid="{00000000-0005-0000-0000-00006F000000}"/>
    <cellStyle name="Input [yellow] 3" xfId="231" xr:uid="{00000000-0005-0000-0000-000070000000}"/>
    <cellStyle name="Input [yellow]_1" xfId="116" xr:uid="{00000000-0005-0000-0000-000071000000}"/>
    <cellStyle name="Input 2" xfId="117" xr:uid="{00000000-0005-0000-0000-000072000000}"/>
    <cellStyle name="Input 3" xfId="118" xr:uid="{00000000-0005-0000-0000-000073000000}"/>
    <cellStyle name="Input 4" xfId="119" xr:uid="{00000000-0005-0000-0000-000074000000}"/>
    <cellStyle name="Link Currency (0)" xfId="120" xr:uid="{00000000-0005-0000-0000-000075000000}"/>
    <cellStyle name="Link Currency (0) 2" xfId="121" xr:uid="{00000000-0005-0000-0000-000076000000}"/>
    <cellStyle name="Link Currency (2)" xfId="122" xr:uid="{00000000-0005-0000-0000-000077000000}"/>
    <cellStyle name="Link Currency (2) 2" xfId="123" xr:uid="{00000000-0005-0000-0000-000078000000}"/>
    <cellStyle name="Link Units (0)" xfId="124" xr:uid="{00000000-0005-0000-0000-000079000000}"/>
    <cellStyle name="Link Units (0) 2" xfId="125" xr:uid="{00000000-0005-0000-0000-00007A000000}"/>
    <cellStyle name="Link Units (1)" xfId="126" xr:uid="{00000000-0005-0000-0000-00007B000000}"/>
    <cellStyle name="Link Units (1) 2" xfId="127" xr:uid="{00000000-0005-0000-0000-00007C000000}"/>
    <cellStyle name="Link Units (2)" xfId="128" xr:uid="{00000000-0005-0000-0000-00007D000000}"/>
    <cellStyle name="Link Units (2) 2" xfId="129" xr:uid="{00000000-0005-0000-0000-00007E000000}"/>
    <cellStyle name="Linked Cell 2" xfId="130" xr:uid="{00000000-0005-0000-0000-00007F000000}"/>
    <cellStyle name="Monétaire [0]_rwhite" xfId="131" xr:uid="{00000000-0005-0000-0000-000080000000}"/>
    <cellStyle name="Monétaire_rwhite" xfId="132" xr:uid="{00000000-0005-0000-0000-000081000000}"/>
    <cellStyle name="Neutral 2" xfId="133" xr:uid="{00000000-0005-0000-0000-000082000000}"/>
    <cellStyle name="Normal" xfId="0" builtinId="0"/>
    <cellStyle name="Normal - Style1" xfId="134" xr:uid="{00000000-0005-0000-0000-000084000000}"/>
    <cellStyle name="Normal - Style1 2" xfId="135" xr:uid="{00000000-0005-0000-0000-000085000000}"/>
    <cellStyle name="Normal 10" xfId="7" xr:uid="{00000000-0005-0000-0000-000086000000}"/>
    <cellStyle name="Normal 10 2" xfId="136" xr:uid="{00000000-0005-0000-0000-000087000000}"/>
    <cellStyle name="Normal 10 3" xfId="137" xr:uid="{00000000-0005-0000-0000-000088000000}"/>
    <cellStyle name="Normal 10 4" xfId="138" xr:uid="{00000000-0005-0000-0000-000089000000}"/>
    <cellStyle name="Normal 11" xfId="139" xr:uid="{00000000-0005-0000-0000-00008A000000}"/>
    <cellStyle name="Normal 12" xfId="140" xr:uid="{00000000-0005-0000-0000-00008B000000}"/>
    <cellStyle name="Normal 13" xfId="141" xr:uid="{00000000-0005-0000-0000-00008C000000}"/>
    <cellStyle name="Normal 14" xfId="142" xr:uid="{00000000-0005-0000-0000-00008D000000}"/>
    <cellStyle name="Normal 15" xfId="143" xr:uid="{00000000-0005-0000-0000-00008E000000}"/>
    <cellStyle name="Normal 16" xfId="144" xr:uid="{00000000-0005-0000-0000-00008F000000}"/>
    <cellStyle name="Normal 17" xfId="145" xr:uid="{00000000-0005-0000-0000-000090000000}"/>
    <cellStyle name="Normal 18" xfId="146" xr:uid="{00000000-0005-0000-0000-000091000000}"/>
    <cellStyle name="Normal 19" xfId="147" xr:uid="{00000000-0005-0000-0000-000092000000}"/>
    <cellStyle name="Normal 2" xfId="4" xr:uid="{00000000-0005-0000-0000-000093000000}"/>
    <cellStyle name="Normal 2 2" xfId="6" xr:uid="{00000000-0005-0000-0000-000094000000}"/>
    <cellStyle name="Normal 2 3" xfId="148" xr:uid="{00000000-0005-0000-0000-000095000000}"/>
    <cellStyle name="Normal 2 4" xfId="149" xr:uid="{00000000-0005-0000-0000-000096000000}"/>
    <cellStyle name="Normal 2 5" xfId="228" xr:uid="{00000000-0005-0000-0000-000097000000}"/>
    <cellStyle name="Normal 20" xfId="150" xr:uid="{00000000-0005-0000-0000-000098000000}"/>
    <cellStyle name="Normal 21" xfId="151" xr:uid="{00000000-0005-0000-0000-000099000000}"/>
    <cellStyle name="Normal 22" xfId="152" xr:uid="{00000000-0005-0000-0000-00009A000000}"/>
    <cellStyle name="Normal 23" xfId="153" xr:uid="{00000000-0005-0000-0000-00009B000000}"/>
    <cellStyle name="Normal 24" xfId="154" xr:uid="{00000000-0005-0000-0000-00009C000000}"/>
    <cellStyle name="Normal 25" xfId="155" xr:uid="{00000000-0005-0000-0000-00009D000000}"/>
    <cellStyle name="Normal 26" xfId="156" xr:uid="{00000000-0005-0000-0000-00009E000000}"/>
    <cellStyle name="Normal 27" xfId="157" xr:uid="{00000000-0005-0000-0000-00009F000000}"/>
    <cellStyle name="Normal 28" xfId="158" xr:uid="{00000000-0005-0000-0000-0000A0000000}"/>
    <cellStyle name="Normal 29" xfId="159" xr:uid="{00000000-0005-0000-0000-0000A1000000}"/>
    <cellStyle name="Normal 3" xfId="3" xr:uid="{00000000-0005-0000-0000-0000A2000000}"/>
    <cellStyle name="Normal 3 2" xfId="160" xr:uid="{00000000-0005-0000-0000-0000A3000000}"/>
    <cellStyle name="Normal 3 3" xfId="161" xr:uid="{00000000-0005-0000-0000-0000A4000000}"/>
    <cellStyle name="Normal 30" xfId="162" xr:uid="{00000000-0005-0000-0000-0000A5000000}"/>
    <cellStyle name="Normal 31" xfId="163" xr:uid="{00000000-0005-0000-0000-0000A6000000}"/>
    <cellStyle name="Normal 32" xfId="164" xr:uid="{00000000-0005-0000-0000-0000A7000000}"/>
    <cellStyle name="Normal 33" xfId="165" xr:uid="{00000000-0005-0000-0000-0000A8000000}"/>
    <cellStyle name="Normal 34" xfId="166" xr:uid="{00000000-0005-0000-0000-0000A9000000}"/>
    <cellStyle name="Normal 35" xfId="167" xr:uid="{00000000-0005-0000-0000-0000AA000000}"/>
    <cellStyle name="Normal 36 2" xfId="168" xr:uid="{00000000-0005-0000-0000-0000AB000000}"/>
    <cellStyle name="Normal 4" xfId="8" xr:uid="{00000000-0005-0000-0000-0000AC000000}"/>
    <cellStyle name="Normal 4 2" xfId="169" xr:uid="{00000000-0005-0000-0000-0000AD000000}"/>
    <cellStyle name="Normal 4 3" xfId="170" xr:uid="{00000000-0005-0000-0000-0000AE000000}"/>
    <cellStyle name="Normal 4 4" xfId="171" xr:uid="{00000000-0005-0000-0000-0000AF000000}"/>
    <cellStyle name="Normal 5" xfId="11" xr:uid="{00000000-0005-0000-0000-0000B0000000}"/>
    <cellStyle name="Normal 5 2" xfId="172" xr:uid="{00000000-0005-0000-0000-0000B1000000}"/>
    <cellStyle name="Normal 5 3" xfId="173" xr:uid="{00000000-0005-0000-0000-0000B2000000}"/>
    <cellStyle name="Normal 6" xfId="174" xr:uid="{00000000-0005-0000-0000-0000B3000000}"/>
    <cellStyle name="Normal 6 2" xfId="175" xr:uid="{00000000-0005-0000-0000-0000B4000000}"/>
    <cellStyle name="Normal 6 3" xfId="176" xr:uid="{00000000-0005-0000-0000-0000B5000000}"/>
    <cellStyle name="Normal 7" xfId="177" xr:uid="{00000000-0005-0000-0000-0000B6000000}"/>
    <cellStyle name="Normal 8" xfId="178" xr:uid="{00000000-0005-0000-0000-0000B7000000}"/>
    <cellStyle name="Normal 8 2" xfId="179" xr:uid="{00000000-0005-0000-0000-0000B8000000}"/>
    <cellStyle name="Normal 8 3" xfId="180" xr:uid="{00000000-0005-0000-0000-0000B9000000}"/>
    <cellStyle name="Normal 9" xfId="181" xr:uid="{00000000-0005-0000-0000-0000BA000000}"/>
    <cellStyle name="Normal 9 2" xfId="182" xr:uid="{00000000-0005-0000-0000-0000BB000000}"/>
    <cellStyle name="Normal 9 3" xfId="183" xr:uid="{00000000-0005-0000-0000-0000BC000000}"/>
    <cellStyle name="Note 2" xfId="184" xr:uid="{00000000-0005-0000-0000-0000BD000000}"/>
    <cellStyle name="Output 2" xfId="185" xr:uid="{00000000-0005-0000-0000-0000BE000000}"/>
    <cellStyle name="Percent [0]" xfId="186" xr:uid="{00000000-0005-0000-0000-0000BF000000}"/>
    <cellStyle name="Percent [0] 2" xfId="187" xr:uid="{00000000-0005-0000-0000-0000C0000000}"/>
    <cellStyle name="Percent [00]" xfId="188" xr:uid="{00000000-0005-0000-0000-0000C1000000}"/>
    <cellStyle name="Percent [00] 2" xfId="189" xr:uid="{00000000-0005-0000-0000-0000C2000000}"/>
    <cellStyle name="Percent [2]" xfId="190" xr:uid="{00000000-0005-0000-0000-0000C3000000}"/>
    <cellStyle name="Percent 10" xfId="191" xr:uid="{00000000-0005-0000-0000-0000C4000000}"/>
    <cellStyle name="Percent 11" xfId="192" xr:uid="{00000000-0005-0000-0000-0000C5000000}"/>
    <cellStyle name="Percent 12" xfId="193" xr:uid="{00000000-0005-0000-0000-0000C6000000}"/>
    <cellStyle name="Percent 2" xfId="9" xr:uid="{00000000-0005-0000-0000-0000C7000000}"/>
    <cellStyle name="Percent 3" xfId="194" xr:uid="{00000000-0005-0000-0000-0000C8000000}"/>
    <cellStyle name="Percent 4" xfId="195" xr:uid="{00000000-0005-0000-0000-0000C9000000}"/>
    <cellStyle name="Percent 4 2" xfId="196" xr:uid="{00000000-0005-0000-0000-0000CA000000}"/>
    <cellStyle name="Percent 5" xfId="197" xr:uid="{00000000-0005-0000-0000-0000CB000000}"/>
    <cellStyle name="Percent 6" xfId="198" xr:uid="{00000000-0005-0000-0000-0000CC000000}"/>
    <cellStyle name="Percent 7" xfId="199" xr:uid="{00000000-0005-0000-0000-0000CD000000}"/>
    <cellStyle name="Percent 7 2" xfId="200" xr:uid="{00000000-0005-0000-0000-0000CE000000}"/>
    <cellStyle name="Percent 7 2 2" xfId="201" xr:uid="{00000000-0005-0000-0000-0000CF000000}"/>
    <cellStyle name="Percent 8" xfId="202" xr:uid="{00000000-0005-0000-0000-0000D0000000}"/>
    <cellStyle name="Percent 9" xfId="203" xr:uid="{00000000-0005-0000-0000-0000D1000000}"/>
    <cellStyle name="PrePop Currency (0)" xfId="204" xr:uid="{00000000-0005-0000-0000-0000D2000000}"/>
    <cellStyle name="PrePop Currency (0) 2" xfId="205" xr:uid="{00000000-0005-0000-0000-0000D3000000}"/>
    <cellStyle name="PrePop Currency (2)" xfId="206" xr:uid="{00000000-0005-0000-0000-0000D4000000}"/>
    <cellStyle name="PrePop Currency (2) 2" xfId="207" xr:uid="{00000000-0005-0000-0000-0000D5000000}"/>
    <cellStyle name="PrePop Units (0)" xfId="208" xr:uid="{00000000-0005-0000-0000-0000D6000000}"/>
    <cellStyle name="PrePop Units (0) 2" xfId="209" xr:uid="{00000000-0005-0000-0000-0000D7000000}"/>
    <cellStyle name="PrePop Units (1)" xfId="210" xr:uid="{00000000-0005-0000-0000-0000D8000000}"/>
    <cellStyle name="PrePop Units (1) 2" xfId="211" xr:uid="{00000000-0005-0000-0000-0000D9000000}"/>
    <cellStyle name="PrePop Units (2)" xfId="212" xr:uid="{00000000-0005-0000-0000-0000DA000000}"/>
    <cellStyle name="PrePop Units (2) 2" xfId="213" xr:uid="{00000000-0005-0000-0000-0000DB000000}"/>
    <cellStyle name="Standard_Anpassen der Amortisation" xfId="214" xr:uid="{00000000-0005-0000-0000-0000DC000000}"/>
    <cellStyle name="Table Text" xfId="215" xr:uid="{00000000-0005-0000-0000-0000DD000000}"/>
    <cellStyle name="Table Text 2" xfId="216" xr:uid="{00000000-0005-0000-0000-0000DE000000}"/>
    <cellStyle name="Text Indent A" xfId="217" xr:uid="{00000000-0005-0000-0000-0000DF000000}"/>
    <cellStyle name="Text Indent B" xfId="218" xr:uid="{00000000-0005-0000-0000-0000E0000000}"/>
    <cellStyle name="Text Indent B 2" xfId="219" xr:uid="{00000000-0005-0000-0000-0000E1000000}"/>
    <cellStyle name="Text Indent C" xfId="220" xr:uid="{00000000-0005-0000-0000-0000E2000000}"/>
    <cellStyle name="Text Indent C 2" xfId="221" xr:uid="{00000000-0005-0000-0000-0000E3000000}"/>
    <cellStyle name="Title 2" xfId="222" xr:uid="{00000000-0005-0000-0000-0000E4000000}"/>
    <cellStyle name="Total 2" xfId="223" xr:uid="{00000000-0005-0000-0000-0000E5000000}"/>
    <cellStyle name="Total 3" xfId="224" xr:uid="{00000000-0005-0000-0000-0000E6000000}"/>
    <cellStyle name="Währung [0]_Compiling Utility Macros" xfId="225" xr:uid="{00000000-0005-0000-0000-0000E7000000}"/>
    <cellStyle name="Währung_Compiling Utility Macros" xfId="226" xr:uid="{00000000-0005-0000-0000-0000E8000000}"/>
    <cellStyle name="Warning Text 2" xfId="227" xr:uid="{00000000-0005-0000-0000-0000E9000000}"/>
  </cellStyles>
  <dxfs count="0"/>
  <tableStyles count="0" defaultTableStyle="TableStyleMedium2" defaultPivotStyle="PivotStyleLight16"/>
  <colors>
    <mruColors>
      <color rgb="FFCFFBCD"/>
      <color rgb="FFFFE285"/>
      <color rgb="FFFFA7A7"/>
      <color rgb="FF3399FF"/>
      <color rgb="FFF9F682"/>
      <color rgb="FFFF99FF"/>
      <color rgb="FFA6FB9F"/>
      <color rgb="FFCCFFFF"/>
      <color rgb="FFF8A2BB"/>
      <color rgb="FFF13D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Q206"/>
  <sheetViews>
    <sheetView view="pageBreakPreview" zoomScaleNormal="100" zoomScaleSheetLayoutView="100" workbookViewId="0">
      <selection activeCell="E12" sqref="E12"/>
    </sheetView>
  </sheetViews>
  <sheetFormatPr defaultColWidth="9.1796875" defaultRowHeight="14.5" x14ac:dyDescent="0.35"/>
  <cols>
    <col min="1" max="3" width="9.1796875" style="5"/>
    <col min="4" max="4" width="9.1796875" style="5" customWidth="1"/>
    <col min="5" max="5" width="48" style="5" customWidth="1"/>
    <col min="6" max="6" width="20.1796875" style="5" customWidth="1"/>
    <col min="7" max="7" width="9.1796875" style="5" customWidth="1"/>
    <col min="8" max="8" width="27.26953125" style="5" customWidth="1"/>
    <col min="9" max="9" width="11.7265625" style="5" customWidth="1"/>
    <col min="10" max="10" width="13.26953125" style="25" customWidth="1"/>
    <col min="11" max="11" width="16.81640625" style="25" customWidth="1"/>
    <col min="12" max="13" width="9.1796875" style="25"/>
    <col min="14" max="14" width="11.7265625" style="5" customWidth="1"/>
    <col min="15" max="15" width="11.1796875" style="25" customWidth="1"/>
    <col min="16" max="16" width="29" style="5" customWidth="1"/>
    <col min="17" max="16384" width="9.1796875" style="5"/>
  </cols>
  <sheetData>
    <row r="1" spans="1:17" ht="18.5" x14ac:dyDescent="0.45">
      <c r="A1" s="685" t="s">
        <v>347</v>
      </c>
      <c r="B1" s="682"/>
      <c r="C1" s="682"/>
      <c r="D1" s="682"/>
      <c r="E1" s="682"/>
      <c r="F1" s="682"/>
      <c r="G1" s="682"/>
      <c r="H1" s="682"/>
      <c r="I1" s="682"/>
      <c r="J1" s="682"/>
      <c r="K1" s="682"/>
      <c r="L1" s="682"/>
      <c r="M1" s="682"/>
      <c r="N1" s="682"/>
      <c r="O1" s="682"/>
      <c r="P1" s="682"/>
    </row>
    <row r="2" spans="1:17" ht="18.5" x14ac:dyDescent="0.45">
      <c r="A2" s="682"/>
      <c r="B2" s="682"/>
      <c r="C2" s="682"/>
      <c r="D2" s="682"/>
      <c r="E2" s="682"/>
      <c r="F2" s="682"/>
      <c r="G2" s="682"/>
      <c r="H2" s="682"/>
      <c r="I2" s="682"/>
      <c r="J2" s="682"/>
      <c r="K2" s="682"/>
      <c r="L2" s="682"/>
      <c r="M2" s="682"/>
      <c r="N2" s="682"/>
      <c r="O2" s="682"/>
      <c r="P2" s="32"/>
    </row>
    <row r="3" spans="1:17" ht="18.5" x14ac:dyDescent="0.45">
      <c r="A3" s="682" t="s">
        <v>38</v>
      </c>
      <c r="B3" s="682"/>
      <c r="C3" s="682"/>
      <c r="D3" s="682"/>
      <c r="E3" s="682"/>
      <c r="F3" s="682"/>
      <c r="G3" s="682"/>
      <c r="H3" s="682"/>
      <c r="I3" s="682"/>
      <c r="J3" s="682"/>
      <c r="K3" s="682"/>
      <c r="L3" s="682"/>
      <c r="M3" s="682"/>
      <c r="N3" s="682"/>
      <c r="O3" s="682"/>
      <c r="P3" s="682"/>
    </row>
    <row r="4" spans="1:17" ht="18.5" x14ac:dyDescent="0.45">
      <c r="A4" s="34"/>
      <c r="B4" s="34"/>
      <c r="C4" s="34"/>
      <c r="D4" s="34"/>
      <c r="E4" s="34"/>
      <c r="F4" s="34"/>
      <c r="G4" s="34"/>
      <c r="H4" s="34"/>
      <c r="I4" s="34"/>
      <c r="J4" s="34"/>
      <c r="K4" s="131"/>
      <c r="L4" s="131"/>
      <c r="M4" s="131"/>
      <c r="N4" s="34"/>
      <c r="O4" s="34"/>
      <c r="P4" s="32"/>
    </row>
    <row r="5" spans="1:17" x14ac:dyDescent="0.35">
      <c r="A5" s="32"/>
      <c r="B5" s="32"/>
      <c r="C5" s="32"/>
      <c r="D5" s="32"/>
      <c r="E5" s="32"/>
      <c r="F5" s="32"/>
      <c r="G5" s="32"/>
      <c r="H5" s="35"/>
      <c r="I5" s="36" t="s">
        <v>185</v>
      </c>
      <c r="J5" s="37"/>
      <c r="K5" s="37"/>
      <c r="L5" s="37"/>
      <c r="M5" s="37"/>
      <c r="N5" s="36" t="s">
        <v>83</v>
      </c>
      <c r="O5" s="38"/>
      <c r="P5" s="32"/>
    </row>
    <row r="6" spans="1:17" x14ac:dyDescent="0.35">
      <c r="A6" s="32"/>
      <c r="B6" s="32"/>
      <c r="C6" s="32"/>
      <c r="D6" s="32"/>
      <c r="E6" s="32"/>
      <c r="F6" s="32"/>
      <c r="G6" s="32"/>
      <c r="H6" s="39" t="s">
        <v>0</v>
      </c>
      <c r="I6" s="40" t="s">
        <v>1</v>
      </c>
      <c r="J6" s="37"/>
      <c r="K6" s="37"/>
      <c r="L6" s="37"/>
      <c r="M6" s="37"/>
      <c r="N6" s="40" t="s">
        <v>1</v>
      </c>
      <c r="O6" s="38"/>
      <c r="P6" s="32"/>
    </row>
    <row r="7" spans="1:17" x14ac:dyDescent="0.35">
      <c r="A7" s="41">
        <v>21</v>
      </c>
      <c r="B7" s="42" t="s">
        <v>2</v>
      </c>
      <c r="C7" s="32"/>
      <c r="D7" s="32"/>
      <c r="E7" s="32"/>
      <c r="F7" s="32"/>
      <c r="G7" s="32"/>
      <c r="H7" s="32"/>
      <c r="I7" s="32"/>
      <c r="J7" s="38"/>
      <c r="K7" s="38"/>
      <c r="L7" s="38"/>
      <c r="M7" s="38"/>
      <c r="N7" s="32"/>
      <c r="O7" s="38"/>
      <c r="P7" s="32"/>
    </row>
    <row r="8" spans="1:17" x14ac:dyDescent="0.35">
      <c r="A8" s="32"/>
      <c r="B8" s="41">
        <v>31.1</v>
      </c>
      <c r="C8" s="42" t="s">
        <v>3</v>
      </c>
      <c r="D8" s="32"/>
      <c r="E8" s="244"/>
      <c r="F8" s="32"/>
      <c r="G8" s="32"/>
      <c r="H8" s="32"/>
      <c r="I8" s="43"/>
      <c r="J8" s="44"/>
      <c r="K8" s="44"/>
      <c r="L8" s="44"/>
      <c r="M8" s="44"/>
      <c r="N8" s="43"/>
      <c r="O8" s="38"/>
      <c r="P8" s="32"/>
    </row>
    <row r="9" spans="1:17" ht="15" thickBot="1" x14ac:dyDescent="0.4">
      <c r="A9" s="32"/>
      <c r="B9" s="32"/>
      <c r="C9" s="32" t="s">
        <v>4</v>
      </c>
      <c r="D9" s="32"/>
      <c r="E9" s="32"/>
      <c r="F9" s="32"/>
      <c r="G9" s="32"/>
      <c r="H9" s="110" t="s">
        <v>34</v>
      </c>
      <c r="I9" s="45">
        <f>N20</f>
        <v>2073</v>
      </c>
      <c r="J9" s="46" t="s">
        <v>28</v>
      </c>
      <c r="K9" s="46"/>
      <c r="L9" s="46"/>
      <c r="M9" s="46"/>
      <c r="N9" s="47">
        <v>1181</v>
      </c>
      <c r="O9" s="46" t="s">
        <v>28</v>
      </c>
      <c r="P9" s="32"/>
    </row>
    <row r="10" spans="1:17" ht="19" thickBot="1" x14ac:dyDescent="0.5">
      <c r="A10" s="32"/>
      <c r="B10" s="32"/>
      <c r="C10" s="48" t="s">
        <v>5</v>
      </c>
      <c r="D10" s="49"/>
      <c r="E10" s="23"/>
      <c r="F10" s="23"/>
      <c r="G10" s="23"/>
      <c r="H10" s="23"/>
      <c r="I10" s="50"/>
      <c r="J10" s="51"/>
      <c r="K10" s="51"/>
      <c r="L10" s="51"/>
      <c r="M10" s="51"/>
      <c r="N10" s="52">
        <v>0</v>
      </c>
      <c r="O10" s="46" t="s">
        <v>28</v>
      </c>
      <c r="P10" s="87" t="s">
        <v>40</v>
      </c>
      <c r="Q10" s="238"/>
    </row>
    <row r="11" spans="1:17" ht="15" thickBot="1" x14ac:dyDescent="0.4">
      <c r="A11" s="32"/>
      <c r="B11" s="32"/>
      <c r="C11" s="32" t="s">
        <v>6</v>
      </c>
      <c r="D11" s="23"/>
      <c r="E11" s="23"/>
      <c r="F11" s="23"/>
      <c r="G11" s="23"/>
      <c r="I11" s="47">
        <f>I9+I10</f>
        <v>2073</v>
      </c>
      <c r="N11" s="47">
        <f>N9+N10</f>
        <v>1181</v>
      </c>
      <c r="O11" s="46" t="s">
        <v>28</v>
      </c>
      <c r="P11" s="32"/>
    </row>
    <row r="12" spans="1:17" ht="19.5" customHeight="1" thickBot="1" x14ac:dyDescent="0.4">
      <c r="A12" s="32"/>
      <c r="B12" s="32"/>
      <c r="C12" s="32" t="s">
        <v>7</v>
      </c>
      <c r="D12" s="32"/>
      <c r="E12" s="32"/>
      <c r="F12" s="32"/>
      <c r="G12" s="32"/>
      <c r="H12" s="436">
        <v>31.2</v>
      </c>
      <c r="I12" s="53">
        <v>0</v>
      </c>
      <c r="J12" s="54"/>
      <c r="K12" s="691" t="s">
        <v>40</v>
      </c>
      <c r="L12" s="692"/>
      <c r="M12" s="54"/>
      <c r="N12" s="167">
        <v>0</v>
      </c>
      <c r="O12" s="46" t="s">
        <v>28</v>
      </c>
      <c r="P12" s="32"/>
    </row>
    <row r="13" spans="1:17" ht="19" thickBot="1" x14ac:dyDescent="0.5">
      <c r="A13" s="32"/>
      <c r="B13" s="32"/>
      <c r="C13" s="32" t="s">
        <v>8</v>
      </c>
      <c r="D13" s="32"/>
      <c r="E13" s="32"/>
      <c r="F13" s="32"/>
      <c r="G13" s="32"/>
      <c r="H13" s="436">
        <v>31.2</v>
      </c>
      <c r="I13" s="53">
        <v>537</v>
      </c>
      <c r="K13" s="693"/>
      <c r="L13" s="694"/>
      <c r="M13" s="136"/>
      <c r="N13" s="167">
        <v>994</v>
      </c>
      <c r="O13" s="46" t="s">
        <v>28</v>
      </c>
      <c r="P13" s="87" t="s">
        <v>40</v>
      </c>
    </row>
    <row r="14" spans="1:17" ht="18.5" x14ac:dyDescent="0.45">
      <c r="A14" s="32"/>
      <c r="B14" s="32"/>
      <c r="C14" s="32" t="s">
        <v>402</v>
      </c>
      <c r="D14" s="32"/>
      <c r="E14" s="32"/>
      <c r="F14" s="32"/>
      <c r="G14" s="32"/>
      <c r="H14" s="436">
        <v>31.3</v>
      </c>
      <c r="I14" s="53">
        <f>-I82-I15</f>
        <v>-936</v>
      </c>
      <c r="K14" s="691" t="s">
        <v>41</v>
      </c>
      <c r="L14" s="692"/>
      <c r="M14" s="136"/>
      <c r="N14" s="167">
        <v>0</v>
      </c>
      <c r="O14" s="46" t="s">
        <v>28</v>
      </c>
      <c r="P14" s="32"/>
    </row>
    <row r="15" spans="1:17" ht="19" thickBot="1" x14ac:dyDescent="0.5">
      <c r="A15" s="32"/>
      <c r="B15" s="32"/>
      <c r="C15" s="32" t="s">
        <v>9</v>
      </c>
      <c r="D15" s="32"/>
      <c r="E15" s="32"/>
      <c r="F15" s="32"/>
      <c r="G15" s="32"/>
      <c r="H15" s="436">
        <v>31.3</v>
      </c>
      <c r="I15" s="53">
        <v>-137</v>
      </c>
      <c r="K15" s="693"/>
      <c r="L15" s="694"/>
      <c r="M15" s="136"/>
      <c r="N15" s="167">
        <v>0</v>
      </c>
      <c r="O15" s="46" t="s">
        <v>28</v>
      </c>
      <c r="P15" s="32"/>
    </row>
    <row r="16" spans="1:17" ht="19.5" customHeight="1" x14ac:dyDescent="0.35">
      <c r="A16" s="32"/>
      <c r="B16" s="32"/>
      <c r="C16" s="220" t="s">
        <v>252</v>
      </c>
      <c r="D16" s="57"/>
      <c r="E16" s="57"/>
      <c r="F16" s="32"/>
      <c r="G16" s="32"/>
      <c r="H16" s="436">
        <v>31.5</v>
      </c>
      <c r="I16" s="53">
        <v>-152</v>
      </c>
      <c r="J16" s="54"/>
      <c r="K16" s="691" t="s">
        <v>48</v>
      </c>
      <c r="L16" s="692"/>
      <c r="M16" s="54"/>
      <c r="N16" s="167">
        <v>0</v>
      </c>
      <c r="O16" s="46" t="s">
        <v>28</v>
      </c>
      <c r="P16" s="32"/>
    </row>
    <row r="17" spans="1:16" s="417" customFormat="1" ht="19.5" customHeight="1" thickBot="1" x14ac:dyDescent="0.4">
      <c r="A17" s="32"/>
      <c r="B17" s="32"/>
      <c r="C17" s="220" t="s">
        <v>253</v>
      </c>
      <c r="D17" s="57"/>
      <c r="E17" s="57"/>
      <c r="F17" s="32"/>
      <c r="G17" s="32"/>
      <c r="H17" s="436">
        <v>31.5</v>
      </c>
      <c r="I17" s="53">
        <v>0</v>
      </c>
      <c r="J17" s="54"/>
      <c r="K17" s="693"/>
      <c r="L17" s="694"/>
      <c r="M17" s="54"/>
      <c r="N17" s="167">
        <v>-102</v>
      </c>
      <c r="O17" s="46" t="s">
        <v>28</v>
      </c>
      <c r="P17" s="32"/>
    </row>
    <row r="18" spans="1:16" ht="19" thickBot="1" x14ac:dyDescent="0.5">
      <c r="A18" s="32"/>
      <c r="B18" s="32"/>
      <c r="C18" s="220" t="s">
        <v>254</v>
      </c>
      <c r="D18" s="57"/>
      <c r="E18" s="57"/>
      <c r="F18" s="32"/>
      <c r="G18" s="32"/>
      <c r="H18" s="436">
        <v>31.4</v>
      </c>
      <c r="I18" s="446">
        <v>0</v>
      </c>
      <c r="J18" s="54"/>
      <c r="K18" s="687" t="s">
        <v>59</v>
      </c>
      <c r="L18" s="688"/>
      <c r="M18" s="54"/>
      <c r="N18" s="167">
        <v>0</v>
      </c>
      <c r="O18" s="46" t="s">
        <v>28</v>
      </c>
      <c r="P18" s="32"/>
    </row>
    <row r="19" spans="1:16" s="417" customFormat="1" ht="19" thickBot="1" x14ac:dyDescent="0.5">
      <c r="A19" s="32"/>
      <c r="B19" s="32"/>
      <c r="C19" s="220" t="s">
        <v>255</v>
      </c>
      <c r="D19" s="32"/>
      <c r="E19" s="32"/>
      <c r="F19" s="32"/>
      <c r="G19" s="32"/>
      <c r="H19" s="436">
        <v>31.6</v>
      </c>
      <c r="I19" s="453">
        <v>0</v>
      </c>
      <c r="J19" s="54"/>
      <c r="K19" s="687" t="s">
        <v>71</v>
      </c>
      <c r="L19" s="688"/>
      <c r="M19" s="54"/>
      <c r="N19" s="167"/>
      <c r="O19" s="46"/>
      <c r="P19" s="32"/>
    </row>
    <row r="20" spans="1:16" ht="15" thickBot="1" x14ac:dyDescent="0.4">
      <c r="A20" s="32"/>
      <c r="B20" s="32"/>
      <c r="C20" s="42" t="s">
        <v>70</v>
      </c>
      <c r="D20" s="32"/>
      <c r="E20" s="32"/>
      <c r="F20" s="32"/>
      <c r="G20" s="32"/>
      <c r="H20" s="32"/>
      <c r="I20" s="448">
        <f>SUM(I11:I19)</f>
        <v>1385</v>
      </c>
      <c r="J20" s="142" t="s">
        <v>356</v>
      </c>
      <c r="K20" s="56"/>
      <c r="L20" s="56"/>
      <c r="M20" s="56"/>
      <c r="N20" s="55">
        <f>SUM(N11:N18)</f>
        <v>2073</v>
      </c>
      <c r="O20" s="46" t="s">
        <v>56</v>
      </c>
      <c r="P20" s="32"/>
    </row>
    <row r="21" spans="1:16" ht="15" thickTop="1" x14ac:dyDescent="0.35">
      <c r="A21" s="32"/>
      <c r="B21" s="32"/>
      <c r="C21" s="32"/>
      <c r="D21" s="32"/>
      <c r="E21" s="32"/>
      <c r="F21" s="32"/>
      <c r="G21" s="32"/>
      <c r="H21" s="32"/>
      <c r="I21" s="98" t="s">
        <v>31</v>
      </c>
      <c r="J21" s="38"/>
      <c r="K21" s="38"/>
      <c r="L21" s="38"/>
      <c r="M21" s="38"/>
      <c r="N21" s="98" t="s">
        <v>31</v>
      </c>
      <c r="O21" s="38"/>
      <c r="P21" s="32"/>
    </row>
    <row r="22" spans="1:16" ht="15" thickBot="1" x14ac:dyDescent="0.4">
      <c r="A22" s="32"/>
      <c r="B22" s="32"/>
      <c r="C22" s="42" t="s">
        <v>10</v>
      </c>
      <c r="D22" s="32"/>
      <c r="E22" s="32"/>
      <c r="F22" s="32"/>
      <c r="G22" s="32"/>
      <c r="H22" s="32"/>
      <c r="I22" s="32"/>
      <c r="J22" s="38"/>
      <c r="K22" s="38"/>
      <c r="L22" s="38"/>
      <c r="M22" s="38"/>
      <c r="N22" s="32"/>
      <c r="O22" s="38"/>
      <c r="P22" s="32"/>
    </row>
    <row r="23" spans="1:16" ht="19.5" customHeight="1" x14ac:dyDescent="0.35">
      <c r="A23" s="32"/>
      <c r="B23" s="32"/>
      <c r="C23" s="32" t="s">
        <v>11</v>
      </c>
      <c r="D23" s="32"/>
      <c r="E23" s="32"/>
      <c r="F23" s="32"/>
      <c r="G23" s="32"/>
      <c r="H23" s="32"/>
      <c r="I23" s="53">
        <f>I13+I15</f>
        <v>400</v>
      </c>
      <c r="J23" s="54"/>
      <c r="K23" s="691" t="s">
        <v>40</v>
      </c>
      <c r="L23" s="692"/>
      <c r="M23" s="54"/>
      <c r="N23" s="47">
        <v>994</v>
      </c>
      <c r="O23" s="46" t="s">
        <v>28</v>
      </c>
      <c r="P23" s="32"/>
    </row>
    <row r="24" spans="1:16" ht="19.5" customHeight="1" x14ac:dyDescent="0.35">
      <c r="A24" s="32"/>
      <c r="B24" s="32"/>
      <c r="C24" s="57" t="s">
        <v>12</v>
      </c>
      <c r="D24" s="32"/>
      <c r="E24" s="32"/>
      <c r="F24" s="32"/>
      <c r="G24" s="32"/>
      <c r="H24" s="82"/>
      <c r="I24" s="53">
        <f>I11+I14+I16</f>
        <v>985</v>
      </c>
      <c r="J24" s="54"/>
      <c r="K24" s="699"/>
      <c r="L24" s="700"/>
      <c r="M24" s="54"/>
      <c r="N24" s="47">
        <v>1079</v>
      </c>
      <c r="O24" s="46" t="s">
        <v>28</v>
      </c>
      <c r="P24" s="32"/>
    </row>
    <row r="25" spans="1:16" ht="15" thickBot="1" x14ac:dyDescent="0.4">
      <c r="A25" s="32"/>
      <c r="B25" s="32"/>
      <c r="C25" s="42" t="s">
        <v>13</v>
      </c>
      <c r="D25" s="32"/>
      <c r="E25" s="32"/>
      <c r="F25" s="32"/>
      <c r="G25" s="32"/>
      <c r="H25" s="110" t="s">
        <v>34</v>
      </c>
      <c r="I25" s="55">
        <f>I23+I24</f>
        <v>1385</v>
      </c>
      <c r="J25" s="142" t="s">
        <v>356</v>
      </c>
      <c r="K25" s="693"/>
      <c r="L25" s="694"/>
      <c r="M25" s="56"/>
      <c r="N25" s="55">
        <f>N23+N24</f>
        <v>2073</v>
      </c>
      <c r="O25" s="46" t="s">
        <v>56</v>
      </c>
      <c r="P25" s="32"/>
    </row>
    <row r="26" spans="1:16" ht="15.5" thickTop="1" thickBot="1" x14ac:dyDescent="0.4">
      <c r="A26" s="32"/>
      <c r="B26" s="32"/>
      <c r="C26" s="32"/>
      <c r="D26" s="32"/>
      <c r="E26" s="32"/>
      <c r="F26" s="32"/>
      <c r="G26" s="32"/>
      <c r="H26" s="58" t="s">
        <v>14</v>
      </c>
      <c r="I26" s="98" t="s">
        <v>31</v>
      </c>
      <c r="J26" s="38"/>
      <c r="K26" s="38"/>
      <c r="L26" s="38"/>
      <c r="M26" s="38"/>
      <c r="N26" s="98" t="s">
        <v>31</v>
      </c>
      <c r="O26" s="38"/>
      <c r="P26" s="32"/>
    </row>
    <row r="27" spans="1:16" ht="30.75" customHeight="1" thickBot="1" x14ac:dyDescent="0.4">
      <c r="A27" s="32"/>
      <c r="B27" s="696" t="s">
        <v>415</v>
      </c>
      <c r="C27" s="696"/>
      <c r="D27" s="696"/>
      <c r="E27" s="696"/>
      <c r="F27" s="696"/>
      <c r="G27" s="696"/>
      <c r="H27" s="696"/>
      <c r="I27" s="696"/>
      <c r="J27" s="38"/>
      <c r="K27" s="683" t="s">
        <v>269</v>
      </c>
      <c r="L27" s="684"/>
      <c r="M27" s="38"/>
      <c r="N27" s="32"/>
      <c r="O27" s="38"/>
      <c r="P27" s="32"/>
    </row>
    <row r="28" spans="1:16" x14ac:dyDescent="0.35">
      <c r="A28" s="32"/>
      <c r="B28" s="32"/>
      <c r="C28" s="32"/>
      <c r="D28" s="32"/>
      <c r="E28" s="32"/>
      <c r="F28" s="32"/>
      <c r="G28" s="32"/>
      <c r="H28" s="32"/>
      <c r="I28" s="32"/>
      <c r="J28" s="38"/>
      <c r="K28" s="38"/>
      <c r="L28" s="38"/>
      <c r="M28" s="38"/>
      <c r="N28" s="32"/>
      <c r="O28" s="38"/>
      <c r="P28" s="32"/>
    </row>
    <row r="29" spans="1:16" x14ac:dyDescent="0.35">
      <c r="A29" s="32"/>
      <c r="B29" s="32"/>
      <c r="C29" s="32"/>
      <c r="D29" s="32"/>
      <c r="E29" s="32"/>
      <c r="F29" s="32"/>
      <c r="G29" s="32"/>
      <c r="H29" s="32"/>
      <c r="I29" s="36" t="s">
        <v>185</v>
      </c>
      <c r="J29" s="38"/>
      <c r="K29" s="38"/>
      <c r="L29" s="38"/>
      <c r="M29" s="38"/>
      <c r="N29" s="32"/>
      <c r="O29" s="38"/>
      <c r="P29" s="32"/>
    </row>
    <row r="30" spans="1:16" x14ac:dyDescent="0.35">
      <c r="A30" s="32"/>
      <c r="B30" s="41">
        <v>31.2</v>
      </c>
      <c r="C30" s="42" t="s">
        <v>256</v>
      </c>
      <c r="D30" s="32"/>
      <c r="E30" s="32"/>
      <c r="F30" s="32"/>
      <c r="G30" s="32"/>
      <c r="H30" s="32"/>
      <c r="I30" s="40" t="s">
        <v>1</v>
      </c>
      <c r="J30" s="38"/>
      <c r="K30" s="38"/>
      <c r="L30" s="38"/>
      <c r="M30" s="38"/>
      <c r="N30" s="32"/>
      <c r="O30" s="38"/>
      <c r="P30" s="32"/>
    </row>
    <row r="31" spans="1:16" x14ac:dyDescent="0.35">
      <c r="A31" s="32"/>
      <c r="B31" s="32"/>
      <c r="C31" s="42" t="s">
        <v>15</v>
      </c>
      <c r="D31" s="32"/>
      <c r="E31" s="32"/>
      <c r="F31" s="42" t="s">
        <v>16</v>
      </c>
      <c r="G31" s="32"/>
      <c r="H31" s="32"/>
      <c r="I31" s="32"/>
      <c r="J31" s="38"/>
      <c r="K31" s="38"/>
      <c r="L31" s="38"/>
      <c r="M31" s="38"/>
      <c r="N31" s="32"/>
      <c r="O31" s="38"/>
      <c r="P31" s="32"/>
    </row>
    <row r="32" spans="1:16" ht="42" customHeight="1" thickBot="1" x14ac:dyDescent="0.4">
      <c r="A32" s="32"/>
      <c r="B32" s="32"/>
      <c r="C32" s="686" t="s">
        <v>308</v>
      </c>
      <c r="D32" s="686"/>
      <c r="E32" s="686"/>
      <c r="F32" s="686" t="s">
        <v>461</v>
      </c>
      <c r="G32" s="686"/>
      <c r="H32" s="686"/>
      <c r="I32" s="53">
        <v>537</v>
      </c>
      <c r="J32" s="38"/>
      <c r="K32" s="38"/>
      <c r="L32" s="38"/>
      <c r="M32" s="38"/>
      <c r="N32" s="32"/>
      <c r="O32" s="38"/>
      <c r="P32" s="32"/>
    </row>
    <row r="33" spans="1:16" ht="15" hidden="1" thickBot="1" x14ac:dyDescent="0.4">
      <c r="A33" s="32"/>
      <c r="B33" s="32"/>
      <c r="C33" s="48"/>
      <c r="D33" s="48"/>
      <c r="E33" s="48"/>
      <c r="F33" s="48"/>
      <c r="G33" s="48"/>
      <c r="H33" s="48"/>
      <c r="I33" s="53"/>
      <c r="J33" s="38"/>
      <c r="K33" s="38"/>
      <c r="L33" s="38"/>
      <c r="M33" s="38"/>
      <c r="N33" s="32"/>
      <c r="O33" s="38"/>
      <c r="P33" s="32"/>
    </row>
    <row r="34" spans="1:16" ht="15" hidden="1" thickBot="1" x14ac:dyDescent="0.4">
      <c r="A34" s="32"/>
      <c r="B34" s="32"/>
      <c r="C34" s="48"/>
      <c r="D34" s="48"/>
      <c r="E34" s="48"/>
      <c r="F34" s="48"/>
      <c r="G34" s="60"/>
      <c r="H34" s="60"/>
      <c r="I34" s="53"/>
      <c r="J34" s="38"/>
      <c r="K34" s="38"/>
      <c r="L34" s="38"/>
      <c r="M34" s="38"/>
      <c r="N34" s="32"/>
      <c r="O34" s="38"/>
      <c r="P34" s="32"/>
    </row>
    <row r="35" spans="1:16" ht="15" hidden="1" thickBot="1" x14ac:dyDescent="0.4">
      <c r="A35" s="32"/>
      <c r="B35" s="32"/>
      <c r="C35" s="48"/>
      <c r="D35" s="48"/>
      <c r="E35" s="48"/>
      <c r="F35" s="60"/>
      <c r="G35" s="60"/>
      <c r="H35" s="60"/>
      <c r="I35" s="61"/>
      <c r="J35" s="38"/>
      <c r="K35" s="38"/>
      <c r="L35" s="38"/>
      <c r="M35" s="38"/>
      <c r="N35" s="32"/>
      <c r="O35" s="38"/>
      <c r="P35" s="32"/>
    </row>
    <row r="36" spans="1:16" ht="15" hidden="1" thickBot="1" x14ac:dyDescent="0.4">
      <c r="A36" s="32"/>
      <c r="B36" s="32"/>
      <c r="C36" s="48"/>
      <c r="D36" s="48"/>
      <c r="E36" s="48"/>
      <c r="F36" s="60"/>
      <c r="G36" s="60"/>
      <c r="H36" s="60"/>
      <c r="I36" s="61"/>
      <c r="J36" s="38"/>
      <c r="K36" s="38"/>
      <c r="L36" s="38"/>
      <c r="M36" s="38"/>
      <c r="N36" s="32"/>
      <c r="O36" s="38"/>
      <c r="P36" s="32"/>
    </row>
    <row r="37" spans="1:16" ht="15" hidden="1" thickBot="1" x14ac:dyDescent="0.4">
      <c r="A37" s="32"/>
      <c r="B37" s="32"/>
      <c r="C37" s="48"/>
      <c r="D37" s="48"/>
      <c r="E37" s="48"/>
      <c r="F37" s="48"/>
      <c r="G37" s="48"/>
      <c r="H37" s="48"/>
      <c r="I37" s="61"/>
      <c r="J37" s="38"/>
      <c r="K37" s="38"/>
      <c r="L37" s="38"/>
      <c r="M37" s="38"/>
      <c r="N37" s="32"/>
      <c r="O37" s="38"/>
      <c r="P37" s="32"/>
    </row>
    <row r="38" spans="1:16" ht="15" hidden="1" thickBot="1" x14ac:dyDescent="0.4">
      <c r="A38" s="32"/>
      <c r="B38" s="32"/>
      <c r="C38" s="48"/>
      <c r="D38" s="48"/>
      <c r="E38" s="48"/>
      <c r="F38" s="60"/>
      <c r="G38" s="60"/>
      <c r="H38" s="60"/>
      <c r="I38" s="61"/>
      <c r="J38" s="38"/>
      <c r="K38" s="38"/>
      <c r="L38" s="38"/>
      <c r="M38" s="38"/>
      <c r="N38" s="32"/>
      <c r="O38" s="38"/>
      <c r="P38" s="32"/>
    </row>
    <row r="39" spans="1:16" ht="15" hidden="1" thickBot="1" x14ac:dyDescent="0.4">
      <c r="A39" s="32"/>
      <c r="B39" s="32"/>
      <c r="C39" s="48"/>
      <c r="D39" s="48"/>
      <c r="E39" s="48"/>
      <c r="F39" s="60"/>
      <c r="G39" s="60"/>
      <c r="H39" s="60"/>
      <c r="I39" s="53"/>
      <c r="J39" s="38"/>
      <c r="K39" s="38"/>
      <c r="L39" s="38"/>
      <c r="M39" s="38"/>
      <c r="N39" s="32"/>
      <c r="O39" s="38"/>
      <c r="P39" s="32"/>
    </row>
    <row r="40" spans="1:16" ht="15" hidden="1" thickBot="1" x14ac:dyDescent="0.4">
      <c r="A40" s="32"/>
      <c r="B40" s="32"/>
      <c r="C40" s="48"/>
      <c r="D40" s="48"/>
      <c r="E40" s="48"/>
      <c r="F40" s="60"/>
      <c r="G40" s="60"/>
      <c r="H40" s="60"/>
      <c r="I40" s="53"/>
      <c r="J40" s="38"/>
      <c r="K40" s="38"/>
      <c r="L40" s="38"/>
      <c r="M40" s="38"/>
      <c r="N40" s="32"/>
      <c r="O40" s="38"/>
      <c r="P40" s="32"/>
    </row>
    <row r="41" spans="1:16" ht="15" hidden="1" thickBot="1" x14ac:dyDescent="0.4">
      <c r="A41" s="32"/>
      <c r="B41" s="32"/>
      <c r="C41" s="48"/>
      <c r="D41" s="48"/>
      <c r="E41" s="48"/>
      <c r="F41" s="60"/>
      <c r="G41" s="60"/>
      <c r="H41" s="60"/>
      <c r="I41" s="53"/>
      <c r="J41" s="38"/>
      <c r="K41" s="38"/>
      <c r="L41" s="38"/>
      <c r="M41" s="38"/>
      <c r="N41" s="32"/>
      <c r="O41" s="38"/>
      <c r="P41" s="32"/>
    </row>
    <row r="42" spans="1:16" ht="15" hidden="1" thickBot="1" x14ac:dyDescent="0.4">
      <c r="A42" s="32"/>
      <c r="B42" s="32"/>
      <c r="C42" s="48"/>
      <c r="D42" s="48"/>
      <c r="E42" s="48"/>
      <c r="F42" s="60"/>
      <c r="G42" s="60"/>
      <c r="H42" s="60"/>
      <c r="I42" s="53"/>
      <c r="J42" s="38"/>
      <c r="K42" s="38"/>
      <c r="L42" s="38"/>
      <c r="M42" s="38"/>
      <c r="N42" s="32"/>
      <c r="O42" s="38"/>
      <c r="P42" s="32"/>
    </row>
    <row r="43" spans="1:16" ht="15" hidden="1" thickBot="1" x14ac:dyDescent="0.4">
      <c r="A43" s="32"/>
      <c r="B43" s="32"/>
      <c r="C43" s="48"/>
      <c r="D43" s="48"/>
      <c r="E43" s="48"/>
      <c r="F43" s="60"/>
      <c r="G43" s="60"/>
      <c r="H43" s="60"/>
      <c r="I43" s="61"/>
      <c r="J43" s="38"/>
      <c r="K43" s="38"/>
      <c r="L43" s="38"/>
      <c r="M43" s="38"/>
      <c r="N43" s="32"/>
      <c r="O43" s="38"/>
      <c r="P43" s="32"/>
    </row>
    <row r="44" spans="1:16" ht="15" hidden="1" thickBot="1" x14ac:dyDescent="0.4">
      <c r="A44" s="32"/>
      <c r="B44" s="32"/>
      <c r="C44" s="48"/>
      <c r="D44" s="48"/>
      <c r="E44" s="48"/>
      <c r="F44" s="60"/>
      <c r="G44" s="60"/>
      <c r="H44" s="60"/>
      <c r="I44" s="61"/>
      <c r="J44" s="38"/>
      <c r="K44" s="38"/>
      <c r="L44" s="38"/>
      <c r="M44" s="38"/>
      <c r="N44" s="32"/>
      <c r="O44" s="38"/>
      <c r="P44" s="32"/>
    </row>
    <row r="45" spans="1:16" ht="15" hidden="1" thickBot="1" x14ac:dyDescent="0.4">
      <c r="A45" s="32"/>
      <c r="B45" s="32"/>
      <c r="C45" s="48"/>
      <c r="D45" s="48"/>
      <c r="E45" s="48"/>
      <c r="F45" s="60"/>
      <c r="G45" s="60"/>
      <c r="H45" s="60"/>
      <c r="I45" s="61"/>
      <c r="J45" s="38"/>
      <c r="K45" s="38"/>
      <c r="L45" s="38"/>
      <c r="M45" s="38"/>
      <c r="N45" s="32"/>
      <c r="O45" s="38"/>
      <c r="P45" s="32"/>
    </row>
    <row r="46" spans="1:16" ht="15" hidden="1" thickBot="1" x14ac:dyDescent="0.4">
      <c r="A46" s="32"/>
      <c r="B46" s="32"/>
      <c r="C46" s="48"/>
      <c r="D46" s="48"/>
      <c r="E46" s="48"/>
      <c r="F46" s="60"/>
      <c r="G46" s="60"/>
      <c r="H46" s="60"/>
      <c r="I46" s="61"/>
      <c r="J46" s="38"/>
      <c r="K46" s="38"/>
      <c r="L46" s="38"/>
      <c r="M46" s="38"/>
      <c r="N46" s="32"/>
      <c r="O46" s="38"/>
      <c r="P46" s="32"/>
    </row>
    <row r="47" spans="1:16" ht="15" hidden="1" thickBot="1" x14ac:dyDescent="0.4">
      <c r="A47" s="32"/>
      <c r="B47" s="32"/>
      <c r="C47" s="48"/>
      <c r="D47" s="48"/>
      <c r="E47" s="48"/>
      <c r="F47" s="60"/>
      <c r="G47" s="60"/>
      <c r="H47" s="60"/>
      <c r="I47" s="61"/>
      <c r="J47" s="38"/>
      <c r="K47" s="38"/>
      <c r="L47" s="38"/>
      <c r="M47" s="38"/>
      <c r="N47" s="32"/>
      <c r="O47" s="38"/>
      <c r="P47" s="32"/>
    </row>
    <row r="48" spans="1:16" ht="15" hidden="1" thickBot="1" x14ac:dyDescent="0.4">
      <c r="A48" s="32"/>
      <c r="B48" s="32"/>
      <c r="C48" s="48"/>
      <c r="D48" s="48"/>
      <c r="E48" s="48"/>
      <c r="F48" s="60"/>
      <c r="G48" s="60"/>
      <c r="H48" s="60"/>
      <c r="I48" s="61"/>
      <c r="J48" s="38"/>
      <c r="K48" s="38"/>
      <c r="L48" s="38"/>
      <c r="M48" s="38"/>
      <c r="N48" s="32"/>
      <c r="O48" s="38"/>
      <c r="P48" s="32"/>
    </row>
    <row r="49" spans="1:16" ht="15" hidden="1" thickBot="1" x14ac:dyDescent="0.4">
      <c r="A49" s="32"/>
      <c r="B49" s="32"/>
      <c r="C49" s="48"/>
      <c r="D49" s="48"/>
      <c r="E49" s="48"/>
      <c r="F49" s="60"/>
      <c r="G49" s="60"/>
      <c r="H49" s="60"/>
      <c r="I49" s="61"/>
      <c r="J49" s="38"/>
      <c r="K49" s="38"/>
      <c r="L49" s="38"/>
      <c r="M49" s="38"/>
      <c r="N49" s="32"/>
      <c r="O49" s="38"/>
      <c r="P49" s="32"/>
    </row>
    <row r="50" spans="1:16" ht="15" hidden="1" thickBot="1" x14ac:dyDescent="0.4">
      <c r="A50" s="32"/>
      <c r="B50" s="32"/>
      <c r="C50" s="48"/>
      <c r="D50" s="48"/>
      <c r="E50" s="48"/>
      <c r="F50" s="60"/>
      <c r="G50" s="60"/>
      <c r="H50" s="60"/>
      <c r="I50" s="61"/>
      <c r="J50" s="38"/>
      <c r="K50" s="38"/>
      <c r="L50" s="38"/>
      <c r="M50" s="38"/>
      <c r="N50" s="32"/>
      <c r="O50" s="38"/>
      <c r="P50" s="32"/>
    </row>
    <row r="51" spans="1:16" ht="16.5" hidden="1" customHeight="1" thickBot="1" x14ac:dyDescent="0.4">
      <c r="A51" s="32"/>
      <c r="B51" s="32"/>
      <c r="C51" s="48"/>
      <c r="D51" s="48"/>
      <c r="E51" s="48"/>
      <c r="F51" s="60"/>
      <c r="G51" s="60"/>
      <c r="H51" s="60"/>
      <c r="I51" s="61"/>
      <c r="J51" s="38"/>
      <c r="K51" s="38"/>
      <c r="L51" s="38"/>
      <c r="M51" s="38"/>
      <c r="N51" s="32"/>
      <c r="O51" s="38"/>
      <c r="P51" s="32"/>
    </row>
    <row r="52" spans="1:16" s="245" customFormat="1" ht="53.25" hidden="1" customHeight="1" thickBot="1" x14ac:dyDescent="0.4">
      <c r="A52" s="32"/>
      <c r="B52" s="32"/>
      <c r="C52" s="686"/>
      <c r="D52" s="686"/>
      <c r="E52" s="686"/>
      <c r="F52" s="686"/>
      <c r="G52" s="686"/>
      <c r="H52" s="686"/>
      <c r="I52" s="53">
        <v>0</v>
      </c>
      <c r="J52" s="38"/>
      <c r="K52" s="38"/>
      <c r="L52" s="38"/>
      <c r="M52" s="38"/>
      <c r="N52" s="32"/>
      <c r="O52" s="38"/>
      <c r="P52" s="32"/>
    </row>
    <row r="53" spans="1:16" ht="19" thickBot="1" x14ac:dyDescent="0.5">
      <c r="A53" s="32"/>
      <c r="B53" s="32"/>
      <c r="C53" s="62" t="s">
        <v>13</v>
      </c>
      <c r="D53" s="32"/>
      <c r="E53" s="32"/>
      <c r="F53" s="32"/>
      <c r="G53" s="32"/>
      <c r="H53" s="110" t="s">
        <v>34</v>
      </c>
      <c r="I53" s="63">
        <f>SUM(I32:I52)</f>
        <v>537</v>
      </c>
      <c r="J53" s="144" t="s">
        <v>37</v>
      </c>
      <c r="K53" s="689" t="s">
        <v>40</v>
      </c>
      <c r="L53" s="690"/>
      <c r="M53" s="56"/>
      <c r="P53" s="32"/>
    </row>
    <row r="54" spans="1:16" ht="15" thickTop="1" x14ac:dyDescent="0.35">
      <c r="A54" s="32"/>
      <c r="B54" s="32"/>
      <c r="C54" s="32"/>
      <c r="D54" s="32"/>
      <c r="E54" s="32"/>
      <c r="F54" s="32"/>
      <c r="G54" s="32"/>
      <c r="H54" s="58" t="s">
        <v>14</v>
      </c>
      <c r="I54" s="1" t="s">
        <v>31</v>
      </c>
      <c r="J54" s="38"/>
      <c r="K54" s="38"/>
      <c r="L54" s="38"/>
      <c r="M54" s="38"/>
      <c r="N54" s="32"/>
      <c r="O54" s="38"/>
      <c r="P54" s="32"/>
    </row>
    <row r="55" spans="1:16" x14ac:dyDescent="0.35">
      <c r="A55" s="32"/>
      <c r="B55" s="32"/>
      <c r="C55" s="32"/>
      <c r="D55" s="32"/>
      <c r="E55" s="32"/>
      <c r="F55" s="32"/>
      <c r="G55" s="32"/>
      <c r="H55" s="32"/>
      <c r="I55" s="64"/>
      <c r="J55" s="38"/>
      <c r="K55" s="38"/>
      <c r="L55" s="38"/>
      <c r="M55" s="38"/>
      <c r="N55" s="32"/>
      <c r="O55" s="38"/>
      <c r="P55" s="32"/>
    </row>
    <row r="56" spans="1:16" x14ac:dyDescent="0.35">
      <c r="A56" s="32"/>
      <c r="B56" s="59"/>
      <c r="C56" s="65"/>
      <c r="D56" s="59"/>
      <c r="E56" s="59"/>
      <c r="F56" s="59"/>
      <c r="G56" s="59"/>
      <c r="H56" s="59"/>
      <c r="I56" s="59"/>
      <c r="J56" s="38"/>
      <c r="K56" s="38"/>
      <c r="L56" s="38"/>
      <c r="M56" s="38"/>
      <c r="N56" s="32"/>
      <c r="O56" s="38"/>
      <c r="P56" s="32"/>
    </row>
    <row r="57" spans="1:16" x14ac:dyDescent="0.35">
      <c r="A57" s="32"/>
      <c r="B57" s="32"/>
      <c r="C57" s="32"/>
      <c r="D57" s="32"/>
      <c r="E57" s="32"/>
      <c r="F57" s="32"/>
      <c r="G57" s="32"/>
      <c r="H57" s="32"/>
      <c r="I57" s="32"/>
      <c r="J57" s="38"/>
      <c r="K57" s="38"/>
      <c r="L57" s="38"/>
      <c r="M57" s="38"/>
      <c r="N57" s="32"/>
      <c r="O57" s="38"/>
      <c r="P57" s="32"/>
    </row>
    <row r="58" spans="1:16" x14ac:dyDescent="0.35">
      <c r="A58" s="32"/>
      <c r="B58" s="32"/>
      <c r="C58" s="32"/>
      <c r="D58" s="32"/>
      <c r="E58" s="32"/>
      <c r="F58" s="32"/>
      <c r="G58" s="32"/>
      <c r="H58" s="32"/>
      <c r="I58" s="36" t="s">
        <v>185</v>
      </c>
      <c r="J58" s="38"/>
      <c r="K58" s="38"/>
      <c r="L58" s="38"/>
      <c r="M58" s="38"/>
      <c r="N58" s="32"/>
      <c r="O58" s="38"/>
      <c r="P58" s="32"/>
    </row>
    <row r="59" spans="1:16" x14ac:dyDescent="0.35">
      <c r="A59" s="32"/>
      <c r="B59" s="41">
        <v>31.3</v>
      </c>
      <c r="C59" s="42" t="s">
        <v>17</v>
      </c>
      <c r="D59" s="32"/>
      <c r="E59" s="32"/>
      <c r="F59" s="32"/>
      <c r="G59" s="32"/>
      <c r="H59" s="32"/>
      <c r="I59" s="40" t="s">
        <v>1</v>
      </c>
      <c r="J59" s="38"/>
      <c r="K59" s="38"/>
      <c r="L59" s="38"/>
      <c r="M59" s="38"/>
      <c r="N59" s="32"/>
      <c r="O59" s="38"/>
      <c r="P59" s="32"/>
    </row>
    <row r="60" spans="1:16" x14ac:dyDescent="0.35">
      <c r="A60" s="32"/>
      <c r="B60" s="32"/>
      <c r="C60" s="42" t="s">
        <v>15</v>
      </c>
      <c r="D60" s="32"/>
      <c r="E60" s="32"/>
      <c r="F60" s="42" t="s">
        <v>259</v>
      </c>
      <c r="G60" s="32"/>
      <c r="H60" s="32"/>
      <c r="I60" s="32"/>
      <c r="J60" s="38"/>
      <c r="K60" s="38"/>
      <c r="L60" s="38"/>
      <c r="M60" s="38"/>
      <c r="N60" s="32"/>
      <c r="O60" s="38"/>
      <c r="P60" s="32"/>
    </row>
    <row r="61" spans="1:16" ht="31.5" customHeight="1" x14ac:dyDescent="0.35">
      <c r="A61" s="32"/>
      <c r="B61" s="32"/>
      <c r="C61" s="686" t="s">
        <v>397</v>
      </c>
      <c r="D61" s="686"/>
      <c r="E61" s="686"/>
      <c r="F61" s="484" t="s">
        <v>401</v>
      </c>
      <c r="G61" s="60"/>
      <c r="H61" s="60"/>
      <c r="I61" s="53">
        <v>104</v>
      </c>
      <c r="J61" s="38"/>
      <c r="K61" s="38"/>
      <c r="L61" s="38"/>
      <c r="M61" s="38"/>
      <c r="N61" s="32"/>
      <c r="O61" s="38"/>
      <c r="P61" s="32"/>
    </row>
    <row r="62" spans="1:16" ht="33" customHeight="1" x14ac:dyDescent="0.35">
      <c r="A62" s="32"/>
      <c r="B62" s="32"/>
      <c r="C62" s="686" t="s">
        <v>398</v>
      </c>
      <c r="D62" s="686"/>
      <c r="E62" s="686"/>
      <c r="F62" s="484" t="s">
        <v>401</v>
      </c>
      <c r="G62" s="60"/>
      <c r="H62" s="60"/>
      <c r="I62" s="53">
        <v>10</v>
      </c>
      <c r="J62" s="38"/>
      <c r="K62" s="38"/>
      <c r="L62" s="38"/>
      <c r="M62" s="38"/>
      <c r="N62" s="32"/>
      <c r="O62" s="38"/>
      <c r="P62" s="32"/>
    </row>
    <row r="63" spans="1:16" s="122" customFormat="1" ht="35.25" customHeight="1" x14ac:dyDescent="0.35">
      <c r="A63" s="32"/>
      <c r="B63" s="32"/>
      <c r="C63" s="686" t="s">
        <v>399</v>
      </c>
      <c r="D63" s="686"/>
      <c r="E63" s="686"/>
      <c r="F63" s="484" t="s">
        <v>401</v>
      </c>
      <c r="G63" s="60"/>
      <c r="H63" s="60"/>
      <c r="I63" s="53">
        <v>15</v>
      </c>
      <c r="J63" s="38"/>
      <c r="K63" s="38"/>
      <c r="L63" s="38"/>
      <c r="M63" s="38"/>
      <c r="N63" s="32"/>
      <c r="O63" s="38"/>
      <c r="P63" s="32"/>
    </row>
    <row r="64" spans="1:16" s="122" customFormat="1" ht="29.25" customHeight="1" thickBot="1" x14ac:dyDescent="0.4">
      <c r="A64" s="32"/>
      <c r="B64" s="32"/>
      <c r="C64" s="686" t="s">
        <v>400</v>
      </c>
      <c r="D64" s="686"/>
      <c r="E64" s="686"/>
      <c r="F64" s="484" t="s">
        <v>401</v>
      </c>
      <c r="G64" s="60"/>
      <c r="H64" s="60"/>
      <c r="I64" s="53">
        <v>944</v>
      </c>
      <c r="J64" s="38"/>
      <c r="K64" s="38"/>
      <c r="L64" s="38"/>
      <c r="M64" s="38"/>
      <c r="N64" s="32"/>
      <c r="O64" s="38"/>
      <c r="P64" s="32"/>
    </row>
    <row r="65" spans="1:16" hidden="1" x14ac:dyDescent="0.35">
      <c r="A65" s="32"/>
      <c r="B65" s="32"/>
      <c r="C65" s="686"/>
      <c r="D65" s="686"/>
      <c r="E65" s="686"/>
      <c r="F65" s="48"/>
      <c r="G65" s="60"/>
      <c r="H65" s="60"/>
      <c r="I65" s="53"/>
      <c r="J65" s="44"/>
      <c r="K65" s="44"/>
      <c r="L65" s="44"/>
      <c r="M65" s="44"/>
      <c r="N65" s="32"/>
      <c r="O65" s="38"/>
      <c r="P65" s="32"/>
    </row>
    <row r="66" spans="1:16" hidden="1" x14ac:dyDescent="0.35">
      <c r="A66" s="32"/>
      <c r="B66" s="32"/>
      <c r="C66" s="686"/>
      <c r="D66" s="686"/>
      <c r="E66" s="686"/>
      <c r="F66" s="48"/>
      <c r="G66" s="60"/>
      <c r="H66" s="60"/>
      <c r="I66" s="53"/>
      <c r="J66" s="44"/>
      <c r="K66" s="44"/>
      <c r="L66" s="44"/>
      <c r="M66" s="44"/>
      <c r="N66" s="32"/>
      <c r="O66" s="38"/>
      <c r="P66" s="32"/>
    </row>
    <row r="67" spans="1:16" hidden="1" x14ac:dyDescent="0.35">
      <c r="A67" s="32"/>
      <c r="B67" s="32"/>
      <c r="C67" s="686"/>
      <c r="D67" s="686"/>
      <c r="E67" s="686" t="s">
        <v>14</v>
      </c>
      <c r="G67" s="60"/>
      <c r="H67" s="60"/>
      <c r="I67" s="53"/>
      <c r="J67" s="38"/>
      <c r="K67" s="38"/>
      <c r="L67" s="38"/>
      <c r="M67" s="38"/>
      <c r="N67" s="32"/>
      <c r="O67" s="38"/>
      <c r="P67" s="32"/>
    </row>
    <row r="68" spans="1:16" hidden="1" x14ac:dyDescent="0.35">
      <c r="A68" s="32"/>
      <c r="B68" s="32"/>
      <c r="J68" s="38"/>
      <c r="K68" s="38"/>
      <c r="L68" s="38"/>
      <c r="M68" s="38"/>
      <c r="N68" s="32"/>
      <c r="O68" s="38"/>
      <c r="P68" s="32"/>
    </row>
    <row r="69" spans="1:16" hidden="1" x14ac:dyDescent="0.35">
      <c r="A69" s="32"/>
      <c r="B69" s="32"/>
      <c r="C69" s="48"/>
      <c r="D69" s="48"/>
      <c r="E69" s="48"/>
      <c r="F69" s="60"/>
      <c r="G69" s="60"/>
      <c r="H69" s="60"/>
      <c r="I69" s="53"/>
      <c r="J69" s="38"/>
      <c r="K69" s="38"/>
      <c r="L69" s="38"/>
      <c r="M69" s="38"/>
      <c r="N69" s="32"/>
      <c r="O69" s="38"/>
      <c r="P69" s="32"/>
    </row>
    <row r="70" spans="1:16" hidden="1" x14ac:dyDescent="0.35">
      <c r="A70" s="32"/>
      <c r="B70" s="32"/>
      <c r="C70" s="48"/>
      <c r="D70" s="48"/>
      <c r="E70" s="48"/>
      <c r="F70" s="60"/>
      <c r="G70" s="60"/>
      <c r="H70" s="60"/>
      <c r="I70" s="53"/>
      <c r="J70" s="38"/>
      <c r="K70" s="38"/>
      <c r="L70" s="38"/>
      <c r="M70" s="38"/>
      <c r="N70" s="32"/>
      <c r="O70" s="38"/>
      <c r="P70" s="32"/>
    </row>
    <row r="71" spans="1:16" hidden="1" x14ac:dyDescent="0.35">
      <c r="A71" s="32"/>
      <c r="B71" s="32"/>
      <c r="C71" s="48"/>
      <c r="D71" s="48"/>
      <c r="E71" s="48"/>
      <c r="F71" s="60"/>
      <c r="G71" s="60"/>
      <c r="H71" s="60"/>
      <c r="I71" s="53"/>
      <c r="J71" s="38"/>
      <c r="K71" s="38"/>
      <c r="L71" s="38"/>
      <c r="M71" s="38"/>
      <c r="N71" s="32"/>
      <c r="O71" s="38"/>
      <c r="P71" s="32"/>
    </row>
    <row r="72" spans="1:16" hidden="1" x14ac:dyDescent="0.35">
      <c r="A72" s="32"/>
      <c r="B72" s="32"/>
      <c r="C72" s="48"/>
      <c r="D72" s="48"/>
      <c r="E72" s="48"/>
      <c r="F72" s="60"/>
      <c r="G72" s="60"/>
      <c r="H72" s="60"/>
      <c r="I72" s="53"/>
      <c r="J72" s="38"/>
      <c r="K72" s="38"/>
      <c r="L72" s="38"/>
      <c r="M72" s="38"/>
      <c r="N72" s="32"/>
      <c r="O72" s="38"/>
      <c r="P72" s="32"/>
    </row>
    <row r="73" spans="1:16" hidden="1" x14ac:dyDescent="0.35">
      <c r="A73" s="32"/>
      <c r="B73" s="32"/>
      <c r="C73" s="48"/>
      <c r="D73" s="48"/>
      <c r="E73" s="48"/>
      <c r="F73" s="60"/>
      <c r="G73" s="60"/>
      <c r="H73" s="60"/>
      <c r="I73" s="53"/>
      <c r="J73" s="38"/>
      <c r="K73" s="38"/>
      <c r="L73" s="38"/>
      <c r="M73" s="38"/>
      <c r="N73" s="32"/>
      <c r="O73" s="38"/>
      <c r="P73" s="32"/>
    </row>
    <row r="74" spans="1:16" hidden="1" x14ac:dyDescent="0.35">
      <c r="A74" s="32"/>
      <c r="B74" s="32"/>
      <c r="C74" s="48"/>
      <c r="D74" s="48"/>
      <c r="E74" s="48"/>
      <c r="F74" s="60"/>
      <c r="G74" s="60"/>
      <c r="H74" s="60"/>
      <c r="I74" s="53"/>
      <c r="J74" s="38"/>
      <c r="K74" s="38"/>
      <c r="L74" s="38"/>
      <c r="M74" s="38"/>
      <c r="N74" s="32"/>
      <c r="O74" s="38"/>
      <c r="P74" s="32"/>
    </row>
    <row r="75" spans="1:16" hidden="1" x14ac:dyDescent="0.35">
      <c r="A75" s="32"/>
      <c r="B75" s="32"/>
      <c r="C75" s="48"/>
      <c r="D75" s="48"/>
      <c r="E75" s="48"/>
      <c r="F75" s="60"/>
      <c r="G75" s="60"/>
      <c r="H75" s="60"/>
      <c r="I75" s="53"/>
      <c r="J75" s="38"/>
      <c r="K75" s="38"/>
      <c r="L75" s="38"/>
      <c r="M75" s="38"/>
      <c r="N75" s="32"/>
      <c r="O75" s="38"/>
      <c r="P75" s="32"/>
    </row>
    <row r="76" spans="1:16" hidden="1" x14ac:dyDescent="0.35">
      <c r="A76" s="32"/>
      <c r="B76" s="32"/>
      <c r="C76" s="48"/>
      <c r="D76" s="48"/>
      <c r="E76" s="48"/>
      <c r="F76" s="60"/>
      <c r="G76" s="60"/>
      <c r="H76" s="60"/>
      <c r="I76" s="53"/>
      <c r="J76" s="38"/>
      <c r="K76" s="38"/>
      <c r="L76" s="38"/>
      <c r="M76" s="38"/>
      <c r="N76" s="32"/>
      <c r="O76" s="38"/>
      <c r="P76" s="32"/>
    </row>
    <row r="77" spans="1:16" hidden="1" x14ac:dyDescent="0.35">
      <c r="A77" s="32"/>
      <c r="B77" s="32"/>
      <c r="C77" s="48"/>
      <c r="D77" s="48"/>
      <c r="E77" s="48"/>
      <c r="F77" s="60"/>
      <c r="G77" s="60"/>
      <c r="H77" s="60"/>
      <c r="I77" s="53"/>
      <c r="J77" s="38"/>
      <c r="K77" s="38"/>
      <c r="L77" s="38"/>
      <c r="M77" s="38"/>
      <c r="N77" s="32"/>
      <c r="O77" s="38"/>
      <c r="P77" s="32"/>
    </row>
    <row r="78" spans="1:16" hidden="1" x14ac:dyDescent="0.35">
      <c r="A78" s="32"/>
      <c r="B78" s="32"/>
      <c r="C78" s="48"/>
      <c r="D78" s="48"/>
      <c r="E78" s="48"/>
      <c r="F78" s="60"/>
      <c r="G78" s="60"/>
      <c r="H78" s="60"/>
      <c r="I78" s="53"/>
      <c r="J78" s="38"/>
      <c r="K78" s="38"/>
      <c r="L78" s="38"/>
      <c r="M78" s="38"/>
      <c r="N78" s="32"/>
      <c r="O78" s="38"/>
      <c r="P78" s="32"/>
    </row>
    <row r="79" spans="1:16" hidden="1" x14ac:dyDescent="0.35">
      <c r="A79" s="32"/>
      <c r="B79" s="32"/>
      <c r="C79" s="48"/>
      <c r="D79" s="48"/>
      <c r="E79" s="48"/>
      <c r="F79" s="60"/>
      <c r="G79" s="60"/>
      <c r="H79" s="60"/>
      <c r="I79" s="53"/>
      <c r="J79" s="38"/>
      <c r="K79" s="38"/>
      <c r="L79" s="38"/>
      <c r="M79" s="38"/>
      <c r="N79" s="32"/>
      <c r="O79" s="38"/>
      <c r="P79" s="32"/>
    </row>
    <row r="80" spans="1:16" hidden="1" x14ac:dyDescent="0.35">
      <c r="A80" s="32"/>
      <c r="B80" s="32"/>
      <c r="C80" s="48"/>
      <c r="D80" s="48"/>
      <c r="E80" s="48"/>
      <c r="F80" s="60"/>
      <c r="G80" s="60"/>
      <c r="H80" s="60"/>
      <c r="I80" s="53"/>
      <c r="J80" s="38"/>
      <c r="K80" s="38"/>
      <c r="L80" s="38"/>
      <c r="M80" s="38"/>
      <c r="N80" s="32"/>
      <c r="O80" s="38"/>
      <c r="P80" s="32"/>
    </row>
    <row r="81" spans="1:16" ht="15" hidden="1" thickBot="1" x14ac:dyDescent="0.4">
      <c r="A81" s="32"/>
      <c r="B81" s="32"/>
      <c r="C81" s="126"/>
      <c r="D81" s="48"/>
      <c r="E81" s="48"/>
      <c r="F81" s="60"/>
      <c r="G81" s="60"/>
      <c r="H81" s="60"/>
      <c r="I81" s="53"/>
      <c r="J81" s="38"/>
      <c r="K81" s="38"/>
      <c r="L81" s="38"/>
      <c r="M81" s="38"/>
      <c r="N81" s="32"/>
      <c r="O81" s="38"/>
      <c r="P81" s="32"/>
    </row>
    <row r="82" spans="1:16" ht="19" thickBot="1" x14ac:dyDescent="0.5">
      <c r="A82" s="32"/>
      <c r="B82" s="32"/>
      <c r="C82" s="62" t="s">
        <v>13</v>
      </c>
      <c r="D82" s="32"/>
      <c r="E82" s="32"/>
      <c r="F82" s="32"/>
      <c r="G82" s="32"/>
      <c r="H82" s="110" t="s">
        <v>34</v>
      </c>
      <c r="I82" s="63">
        <f>SUM(I61:I81)</f>
        <v>1073</v>
      </c>
      <c r="J82" s="144" t="s">
        <v>37</v>
      </c>
      <c r="K82" s="689" t="s">
        <v>41</v>
      </c>
      <c r="L82" s="690"/>
      <c r="M82" s="56"/>
      <c r="P82" s="32"/>
    </row>
    <row r="83" spans="1:16" ht="15" thickTop="1" x14ac:dyDescent="0.35">
      <c r="A83" s="32"/>
      <c r="B83" s="32"/>
      <c r="C83" s="32"/>
      <c r="D83" s="32"/>
      <c r="E83" s="32"/>
      <c r="F83" s="32"/>
      <c r="G83" s="32"/>
      <c r="H83" s="58" t="s">
        <v>14</v>
      </c>
      <c r="I83" s="98" t="s">
        <v>31</v>
      </c>
      <c r="J83" s="38"/>
      <c r="K83" s="38"/>
      <c r="L83" s="38"/>
      <c r="M83" s="38"/>
      <c r="N83" s="32"/>
      <c r="O83" s="38"/>
      <c r="P83" s="32"/>
    </row>
    <row r="84" spans="1:16" ht="15" thickBot="1" x14ac:dyDescent="0.4">
      <c r="A84" s="32"/>
      <c r="B84" s="32"/>
      <c r="C84" s="32"/>
      <c r="D84" s="32"/>
      <c r="E84" s="32"/>
      <c r="F84" s="32"/>
      <c r="G84" s="32"/>
      <c r="H84" s="32"/>
      <c r="I84" s="32"/>
      <c r="J84" s="38"/>
      <c r="K84" s="38"/>
      <c r="L84" s="38"/>
      <c r="M84" s="38"/>
      <c r="N84" s="32"/>
      <c r="O84" s="38"/>
      <c r="P84" s="32"/>
    </row>
    <row r="85" spans="1:16" ht="46.5" customHeight="1" thickBot="1" x14ac:dyDescent="0.4">
      <c r="A85" s="32"/>
      <c r="B85" s="696" t="s">
        <v>462</v>
      </c>
      <c r="C85" s="696"/>
      <c r="D85" s="696"/>
      <c r="E85" s="696"/>
      <c r="F85" s="696"/>
      <c r="G85" s="696"/>
      <c r="H85" s="696"/>
      <c r="I85" s="696"/>
      <c r="J85" s="38"/>
      <c r="K85" s="697" t="s">
        <v>41</v>
      </c>
      <c r="L85" s="698"/>
      <c r="M85" s="38"/>
      <c r="N85" s="32"/>
      <c r="O85" s="38"/>
      <c r="P85" s="32"/>
    </row>
    <row r="86" spans="1:16" x14ac:dyDescent="0.35">
      <c r="A86" s="32"/>
      <c r="B86" s="58"/>
      <c r="C86" s="58"/>
      <c r="D86" s="58"/>
      <c r="E86" s="58"/>
      <c r="F86" s="58"/>
      <c r="G86" s="58"/>
      <c r="H86" s="58"/>
      <c r="I86" s="58"/>
      <c r="J86" s="38"/>
      <c r="K86" s="38"/>
      <c r="L86" s="38"/>
      <c r="M86" s="38"/>
      <c r="N86" s="32"/>
      <c r="O86" s="38"/>
      <c r="P86" s="32"/>
    </row>
    <row r="87" spans="1:16" x14ac:dyDescent="0.35">
      <c r="A87" s="32"/>
      <c r="B87" s="32"/>
      <c r="C87" s="32"/>
      <c r="D87" s="32"/>
      <c r="E87" s="32"/>
      <c r="F87" s="32"/>
      <c r="G87" s="32"/>
      <c r="H87" s="32"/>
      <c r="I87" s="36" t="s">
        <v>185</v>
      </c>
      <c r="J87" s="38"/>
      <c r="K87" s="38"/>
      <c r="L87" s="38"/>
      <c r="M87" s="38"/>
      <c r="N87" s="32"/>
      <c r="O87" s="38"/>
      <c r="P87" s="32"/>
    </row>
    <row r="88" spans="1:16" x14ac:dyDescent="0.35">
      <c r="A88" s="32"/>
      <c r="B88" s="41">
        <v>31.4</v>
      </c>
      <c r="C88" s="42" t="s">
        <v>18</v>
      </c>
      <c r="D88" s="32"/>
      <c r="E88" s="32"/>
      <c r="F88" s="32"/>
      <c r="G88" s="32"/>
      <c r="H88" s="32"/>
      <c r="I88" s="40" t="s">
        <v>1</v>
      </c>
      <c r="J88" s="38"/>
      <c r="K88" s="38"/>
      <c r="L88" s="38"/>
      <c r="M88" s="38"/>
      <c r="N88" s="32"/>
      <c r="O88" s="38"/>
      <c r="P88" s="32"/>
    </row>
    <row r="89" spans="1:16" x14ac:dyDescent="0.35">
      <c r="A89" s="32"/>
      <c r="B89" s="32"/>
      <c r="C89" s="42" t="s">
        <v>15</v>
      </c>
      <c r="D89" s="32"/>
      <c r="E89" s="32"/>
      <c r="F89" s="42" t="s">
        <v>259</v>
      </c>
      <c r="G89" s="32"/>
      <c r="H89" s="32"/>
      <c r="I89" s="32"/>
      <c r="J89" s="38"/>
      <c r="K89" s="38"/>
      <c r="L89" s="38"/>
      <c r="M89" s="38"/>
      <c r="N89" s="32"/>
      <c r="O89" s="38"/>
      <c r="P89" s="32"/>
    </row>
    <row r="90" spans="1:16" s="318" customFormat="1" ht="15" thickBot="1" x14ac:dyDescent="0.4">
      <c r="A90" s="32"/>
      <c r="B90" s="32"/>
      <c r="C90" s="695"/>
      <c r="D90" s="695"/>
      <c r="E90" s="695"/>
      <c r="F90" s="60"/>
      <c r="G90" s="60"/>
      <c r="H90" s="60"/>
      <c r="I90" s="53">
        <v>0</v>
      </c>
      <c r="J90" s="38"/>
      <c r="K90" s="38"/>
      <c r="L90" s="38"/>
      <c r="M90" s="38"/>
      <c r="O90" s="25"/>
      <c r="P90" s="32"/>
    </row>
    <row r="91" spans="1:16" hidden="1" x14ac:dyDescent="0.35">
      <c r="A91" s="32"/>
      <c r="B91" s="32"/>
      <c r="C91" s="48"/>
      <c r="D91" s="48"/>
      <c r="E91" s="48"/>
      <c r="F91" s="60"/>
      <c r="G91" s="60"/>
      <c r="H91" s="60"/>
      <c r="I91" s="53"/>
      <c r="J91" s="38"/>
      <c r="K91" s="38"/>
      <c r="L91" s="38"/>
      <c r="M91" s="38"/>
      <c r="N91" s="32"/>
      <c r="O91" s="38"/>
      <c r="P91" s="32"/>
    </row>
    <row r="92" spans="1:16" hidden="1" x14ac:dyDescent="0.35">
      <c r="A92" s="32"/>
      <c r="B92" s="32"/>
      <c r="C92" s="48"/>
      <c r="D92" s="48"/>
      <c r="E92" s="48"/>
      <c r="F92" s="60"/>
      <c r="G92" s="60"/>
      <c r="H92" s="60"/>
      <c r="I92" s="53"/>
      <c r="J92" s="38"/>
      <c r="K92" s="38"/>
      <c r="L92" s="38"/>
      <c r="M92" s="38"/>
      <c r="N92" s="32"/>
      <c r="O92" s="38"/>
      <c r="P92" s="32"/>
    </row>
    <row r="93" spans="1:16" hidden="1" x14ac:dyDescent="0.35">
      <c r="A93" s="32"/>
      <c r="B93" s="32"/>
      <c r="C93" s="48"/>
      <c r="D93" s="48"/>
      <c r="E93" s="48"/>
      <c r="F93" s="60"/>
      <c r="G93" s="60"/>
      <c r="H93" s="60"/>
      <c r="I93" s="53"/>
      <c r="J93" s="38"/>
      <c r="K93" s="38"/>
      <c r="L93" s="38"/>
      <c r="M93" s="38"/>
      <c r="N93" s="32"/>
      <c r="O93" s="38"/>
      <c r="P93" s="32"/>
    </row>
    <row r="94" spans="1:16" hidden="1" x14ac:dyDescent="0.35">
      <c r="A94" s="32"/>
      <c r="B94" s="32"/>
      <c r="C94" s="48"/>
      <c r="D94" s="48"/>
      <c r="E94" s="48"/>
      <c r="F94" s="60"/>
      <c r="G94" s="60"/>
      <c r="H94" s="60"/>
      <c r="I94" s="53"/>
      <c r="J94" s="38"/>
      <c r="K94" s="38"/>
      <c r="L94" s="38"/>
      <c r="M94" s="38"/>
      <c r="N94" s="32"/>
      <c r="O94" s="38"/>
      <c r="P94" s="32"/>
    </row>
    <row r="95" spans="1:16" hidden="1" x14ac:dyDescent="0.35">
      <c r="A95" s="32"/>
      <c r="B95" s="32"/>
      <c r="C95" s="48"/>
      <c r="D95" s="48"/>
      <c r="E95" s="48"/>
      <c r="F95" s="60"/>
      <c r="G95" s="60"/>
      <c r="H95" s="60"/>
      <c r="I95" s="53"/>
      <c r="J95" s="38"/>
      <c r="K95" s="38"/>
      <c r="L95" s="38"/>
      <c r="M95" s="38"/>
      <c r="N95" s="32"/>
      <c r="O95" s="38"/>
      <c r="P95" s="32"/>
    </row>
    <row r="96" spans="1:16" hidden="1" x14ac:dyDescent="0.35">
      <c r="A96" s="32"/>
      <c r="B96" s="32"/>
      <c r="C96" s="48"/>
      <c r="D96" s="48"/>
      <c r="E96" s="48"/>
      <c r="F96" s="60"/>
      <c r="G96" s="60"/>
      <c r="H96" s="60"/>
      <c r="I96" s="53"/>
      <c r="J96" s="38"/>
      <c r="K96" s="38"/>
      <c r="L96" s="38"/>
      <c r="M96" s="38"/>
      <c r="N96" s="32"/>
      <c r="O96" s="38"/>
      <c r="P96" s="32"/>
    </row>
    <row r="97" spans="1:16" hidden="1" x14ac:dyDescent="0.35">
      <c r="A97" s="32"/>
      <c r="B97" s="32"/>
      <c r="C97" s="48"/>
      <c r="D97" s="48"/>
      <c r="E97" s="48"/>
      <c r="F97" s="60"/>
      <c r="G97" s="60"/>
      <c r="H97" s="60"/>
      <c r="I97" s="53"/>
      <c r="J97" s="38"/>
      <c r="K97" s="38"/>
      <c r="L97" s="38"/>
      <c r="M97" s="38"/>
      <c r="N97" s="32"/>
      <c r="O97" s="38"/>
      <c r="P97" s="32"/>
    </row>
    <row r="98" spans="1:16" hidden="1" x14ac:dyDescent="0.35">
      <c r="A98" s="32"/>
      <c r="B98" s="32"/>
      <c r="C98" s="48"/>
      <c r="D98" s="48"/>
      <c r="E98" s="48"/>
      <c r="F98" s="60"/>
      <c r="G98" s="60"/>
      <c r="H98" s="60"/>
      <c r="I98" s="53"/>
      <c r="J98" s="38"/>
      <c r="K98" s="38"/>
      <c r="L98" s="38"/>
      <c r="M98" s="38"/>
      <c r="N98" s="32"/>
      <c r="O98" s="38"/>
      <c r="P98" s="32"/>
    </row>
    <row r="99" spans="1:16" hidden="1" x14ac:dyDescent="0.35">
      <c r="A99" s="32"/>
      <c r="B99" s="32"/>
      <c r="C99" s="48"/>
      <c r="D99" s="48"/>
      <c r="E99" s="48"/>
      <c r="F99" s="60"/>
      <c r="G99" s="60"/>
      <c r="H99" s="60"/>
      <c r="I99" s="53"/>
      <c r="J99" s="38"/>
      <c r="K99" s="38"/>
      <c r="L99" s="38"/>
      <c r="M99" s="38"/>
      <c r="N99" s="32"/>
      <c r="O99" s="38"/>
      <c r="P99" s="32"/>
    </row>
    <row r="100" spans="1:16" hidden="1" x14ac:dyDescent="0.35">
      <c r="A100" s="32"/>
      <c r="B100" s="32"/>
      <c r="C100" s="48"/>
      <c r="D100" s="48"/>
      <c r="E100" s="48"/>
      <c r="F100" s="60"/>
      <c r="G100" s="60"/>
      <c r="H100" s="60"/>
      <c r="I100" s="53"/>
      <c r="J100" s="38"/>
      <c r="K100" s="38"/>
      <c r="L100" s="38"/>
      <c r="M100" s="38"/>
      <c r="N100" s="32"/>
      <c r="O100" s="38"/>
      <c r="P100" s="32"/>
    </row>
    <row r="101" spans="1:16" hidden="1" x14ac:dyDescent="0.35">
      <c r="A101" s="32"/>
      <c r="B101" s="32"/>
      <c r="C101" s="48"/>
      <c r="D101" s="48"/>
      <c r="E101" s="48"/>
      <c r="F101" s="60"/>
      <c r="G101" s="60"/>
      <c r="H101" s="60"/>
      <c r="I101" s="53"/>
      <c r="J101" s="38"/>
      <c r="K101" s="38"/>
      <c r="L101" s="38"/>
      <c r="M101" s="38"/>
      <c r="N101" s="32"/>
      <c r="O101" s="38"/>
      <c r="P101" s="32"/>
    </row>
    <row r="102" spans="1:16" hidden="1" x14ac:dyDescent="0.35">
      <c r="A102" s="32"/>
      <c r="B102" s="32"/>
      <c r="C102" s="48"/>
      <c r="D102" s="48"/>
      <c r="E102" s="48"/>
      <c r="F102" s="60"/>
      <c r="G102" s="60"/>
      <c r="H102" s="60"/>
      <c r="I102" s="53"/>
      <c r="J102" s="38"/>
      <c r="K102" s="38"/>
      <c r="L102" s="38"/>
      <c r="M102" s="38"/>
      <c r="N102" s="32"/>
      <c r="O102" s="38"/>
      <c r="P102" s="32"/>
    </row>
    <row r="103" spans="1:16" hidden="1" x14ac:dyDescent="0.35">
      <c r="A103" s="32"/>
      <c r="B103" s="32"/>
      <c r="C103" s="48"/>
      <c r="D103" s="48"/>
      <c r="E103" s="48"/>
      <c r="F103" s="60"/>
      <c r="G103" s="60"/>
      <c r="H103" s="60"/>
      <c r="I103" s="53"/>
      <c r="J103" s="38"/>
      <c r="K103" s="38"/>
      <c r="L103" s="38"/>
      <c r="M103" s="38"/>
      <c r="N103" s="32"/>
      <c r="O103" s="38"/>
      <c r="P103" s="32"/>
    </row>
    <row r="104" spans="1:16" hidden="1" x14ac:dyDescent="0.35">
      <c r="A104" s="32"/>
      <c r="B104" s="32"/>
      <c r="C104" s="48"/>
      <c r="D104" s="48"/>
      <c r="E104" s="48"/>
      <c r="F104" s="60"/>
      <c r="G104" s="60"/>
      <c r="H104" s="60"/>
      <c r="I104" s="53"/>
      <c r="J104" s="38"/>
      <c r="K104" s="38"/>
      <c r="L104" s="38"/>
      <c r="M104" s="38"/>
      <c r="N104" s="32"/>
      <c r="O104" s="38"/>
      <c r="P104" s="32"/>
    </row>
    <row r="105" spans="1:16" hidden="1" x14ac:dyDescent="0.35">
      <c r="A105" s="32"/>
      <c r="B105" s="32"/>
      <c r="C105" s="48"/>
      <c r="D105" s="48"/>
      <c r="E105" s="48"/>
      <c r="F105" s="60"/>
      <c r="G105" s="60"/>
      <c r="H105" s="60"/>
      <c r="I105" s="53"/>
      <c r="J105" s="38"/>
      <c r="K105" s="38"/>
      <c r="L105" s="38"/>
      <c r="M105" s="38"/>
      <c r="N105" s="32"/>
      <c r="O105" s="38"/>
      <c r="P105" s="32"/>
    </row>
    <row r="106" spans="1:16" hidden="1" x14ac:dyDescent="0.35">
      <c r="A106" s="32"/>
      <c r="B106" s="32"/>
      <c r="C106" s="48"/>
      <c r="D106" s="48"/>
      <c r="E106" s="48"/>
      <c r="F106" s="60"/>
      <c r="G106" s="60"/>
      <c r="H106" s="60"/>
      <c r="I106" s="53"/>
      <c r="J106" s="38"/>
      <c r="K106" s="38"/>
      <c r="L106" s="38"/>
      <c r="M106" s="38"/>
      <c r="N106" s="32"/>
      <c r="O106" s="38"/>
      <c r="P106" s="32"/>
    </row>
    <row r="107" spans="1:16" hidden="1" x14ac:dyDescent="0.35">
      <c r="A107" s="32"/>
      <c r="B107" s="32"/>
      <c r="C107" s="48"/>
      <c r="D107" s="48"/>
      <c r="E107" s="48"/>
      <c r="F107" s="60"/>
      <c r="G107" s="60"/>
      <c r="H107" s="60"/>
      <c r="I107" s="53"/>
      <c r="J107" s="38"/>
      <c r="K107" s="38"/>
      <c r="L107" s="38"/>
      <c r="M107" s="38"/>
      <c r="N107" s="32"/>
      <c r="O107" s="38"/>
      <c r="P107" s="32"/>
    </row>
    <row r="108" spans="1:16" hidden="1" x14ac:dyDescent="0.35">
      <c r="A108" s="32"/>
      <c r="B108" s="32"/>
      <c r="C108" s="48"/>
      <c r="D108" s="48"/>
      <c r="E108" s="48"/>
      <c r="F108" s="60"/>
      <c r="G108" s="60"/>
      <c r="H108" s="60"/>
      <c r="I108" s="53"/>
      <c r="J108" s="38"/>
      <c r="K108" s="38"/>
      <c r="L108" s="38"/>
      <c r="M108" s="38"/>
      <c r="N108" s="32"/>
      <c r="O108" s="38"/>
      <c r="P108" s="32"/>
    </row>
    <row r="109" spans="1:16" hidden="1" x14ac:dyDescent="0.35">
      <c r="A109" s="32"/>
      <c r="B109" s="32"/>
      <c r="C109" s="48"/>
      <c r="D109" s="48"/>
      <c r="E109" s="48"/>
      <c r="F109" s="60"/>
      <c r="G109" s="60"/>
      <c r="H109" s="60"/>
      <c r="I109" s="53"/>
      <c r="J109" s="38"/>
      <c r="K109" s="38"/>
      <c r="L109" s="38"/>
      <c r="M109" s="38"/>
      <c r="N109" s="32"/>
      <c r="O109" s="38"/>
      <c r="P109" s="32"/>
    </row>
    <row r="110" spans="1:16" s="121" customFormat="1" ht="15" hidden="1" thickBot="1" x14ac:dyDescent="0.4">
      <c r="A110" s="32"/>
      <c r="B110" s="32"/>
      <c r="C110" s="48"/>
      <c r="D110" s="48"/>
      <c r="E110" s="48"/>
      <c r="F110" s="60"/>
      <c r="G110" s="60"/>
      <c r="H110" s="60"/>
      <c r="I110" s="53"/>
      <c r="J110" s="38"/>
      <c r="K110" s="38"/>
      <c r="L110" s="38"/>
      <c r="M110" s="38"/>
      <c r="N110" s="32"/>
      <c r="O110" s="38"/>
      <c r="P110" s="32"/>
    </row>
    <row r="111" spans="1:16" ht="19" thickBot="1" x14ac:dyDescent="0.5">
      <c r="A111" s="32"/>
      <c r="B111" s="32"/>
      <c r="C111" s="62" t="s">
        <v>13</v>
      </c>
      <c r="D111" s="32"/>
      <c r="E111" s="32"/>
      <c r="F111" s="32"/>
      <c r="G111" s="32"/>
      <c r="H111" s="110" t="s">
        <v>34</v>
      </c>
      <c r="I111" s="63">
        <f>I90</f>
        <v>0</v>
      </c>
      <c r="J111" s="144" t="s">
        <v>37</v>
      </c>
      <c r="K111" s="689" t="s">
        <v>59</v>
      </c>
      <c r="L111" s="690"/>
      <c r="M111" s="56"/>
      <c r="P111" s="32"/>
    </row>
    <row r="112" spans="1:16" ht="15" thickTop="1" x14ac:dyDescent="0.35">
      <c r="A112" s="32"/>
      <c r="B112" s="32"/>
      <c r="C112" s="32"/>
      <c r="D112" s="32"/>
      <c r="E112" s="32"/>
      <c r="F112" s="32"/>
      <c r="G112" s="32"/>
      <c r="H112" s="58" t="s">
        <v>14</v>
      </c>
      <c r="I112" s="98" t="s">
        <v>31</v>
      </c>
      <c r="J112" s="38"/>
      <c r="K112" s="38"/>
      <c r="L112" s="38"/>
      <c r="M112" s="38"/>
      <c r="N112" s="32"/>
      <c r="O112" s="38"/>
      <c r="P112" s="32"/>
    </row>
    <row r="113" spans="1:16" x14ac:dyDescent="0.35">
      <c r="A113" s="32"/>
      <c r="B113" s="32"/>
      <c r="C113" s="32"/>
      <c r="D113" s="32"/>
      <c r="E113" s="32"/>
      <c r="F113" s="32"/>
      <c r="G113" s="32"/>
      <c r="H113" s="32"/>
      <c r="I113" s="32"/>
      <c r="J113" s="38"/>
      <c r="K113" s="38"/>
      <c r="L113" s="38"/>
      <c r="M113" s="38"/>
      <c r="N113" s="32"/>
      <c r="O113" s="38"/>
      <c r="P113" s="32"/>
    </row>
    <row r="114" spans="1:16" x14ac:dyDescent="0.35">
      <c r="A114" s="32"/>
      <c r="B114" s="59"/>
      <c r="C114" s="59"/>
      <c r="D114" s="59"/>
      <c r="E114" s="59"/>
      <c r="F114" s="59"/>
      <c r="G114" s="59"/>
      <c r="H114" s="59"/>
      <c r="I114" s="59"/>
      <c r="J114" s="38"/>
      <c r="K114" s="38"/>
      <c r="L114" s="38"/>
      <c r="M114" s="38"/>
      <c r="N114" s="32"/>
      <c r="O114" s="38"/>
      <c r="P114" s="32"/>
    </row>
    <row r="115" spans="1:16" x14ac:dyDescent="0.35">
      <c r="A115" s="32"/>
      <c r="B115" s="32"/>
      <c r="C115" s="32"/>
      <c r="D115" s="32"/>
      <c r="E115" s="32"/>
      <c r="F115" s="32"/>
      <c r="G115" s="32"/>
      <c r="H115" s="32"/>
      <c r="I115" s="32"/>
      <c r="J115" s="38"/>
      <c r="K115" s="38"/>
      <c r="L115" s="38"/>
      <c r="M115" s="38"/>
      <c r="N115" s="32"/>
      <c r="O115" s="38"/>
      <c r="P115" s="32"/>
    </row>
    <row r="116" spans="1:16" x14ac:dyDescent="0.35">
      <c r="A116" s="32"/>
      <c r="B116" s="32"/>
      <c r="C116" s="32"/>
      <c r="D116" s="32"/>
      <c r="E116" s="32"/>
      <c r="F116" s="32"/>
      <c r="G116" s="32"/>
      <c r="H116" s="32"/>
      <c r="I116" s="36" t="s">
        <v>185</v>
      </c>
      <c r="J116" s="38"/>
      <c r="K116" s="38"/>
      <c r="L116" s="38"/>
      <c r="M116" s="38"/>
      <c r="N116" s="32"/>
      <c r="O116" s="38"/>
      <c r="P116" s="32"/>
    </row>
    <row r="117" spans="1:16" x14ac:dyDescent="0.35">
      <c r="A117" s="32"/>
      <c r="B117" s="41">
        <v>31.5</v>
      </c>
      <c r="C117" s="42" t="s">
        <v>257</v>
      </c>
      <c r="D117" s="32"/>
      <c r="E117" s="32"/>
      <c r="F117" s="32"/>
      <c r="G117" s="32"/>
      <c r="H117" s="32"/>
      <c r="I117" s="40" t="s">
        <v>1</v>
      </c>
      <c r="J117" s="38"/>
      <c r="K117" s="38"/>
      <c r="L117" s="38"/>
      <c r="M117" s="38"/>
      <c r="N117" s="32"/>
      <c r="O117" s="38"/>
      <c r="P117" s="32"/>
    </row>
    <row r="118" spans="1:16" x14ac:dyDescent="0.35">
      <c r="A118" s="32"/>
      <c r="B118" s="32"/>
      <c r="C118" s="42" t="s">
        <v>15</v>
      </c>
      <c r="D118" s="32"/>
      <c r="E118" s="32"/>
      <c r="F118" s="42" t="s">
        <v>258</v>
      </c>
      <c r="G118" s="32"/>
      <c r="H118" s="32"/>
      <c r="I118" s="32"/>
      <c r="J118" s="38"/>
      <c r="K118" s="38"/>
      <c r="L118" s="38"/>
      <c r="M118" s="38"/>
      <c r="N118" s="32"/>
      <c r="O118" s="38"/>
      <c r="P118" s="32"/>
    </row>
    <row r="119" spans="1:16" ht="27" customHeight="1" x14ac:dyDescent="0.35">
      <c r="A119" s="32"/>
      <c r="B119" s="32"/>
      <c r="C119" s="686" t="s">
        <v>189</v>
      </c>
      <c r="D119" s="686"/>
      <c r="E119" s="686"/>
      <c r="F119" s="416" t="s">
        <v>65</v>
      </c>
      <c r="G119" s="60"/>
      <c r="H119" s="60"/>
      <c r="I119" s="53">
        <v>142</v>
      </c>
      <c r="J119" s="38"/>
      <c r="K119" s="38"/>
      <c r="L119" s="38"/>
      <c r="M119" s="38"/>
      <c r="P119" s="32"/>
    </row>
    <row r="120" spans="1:16" x14ac:dyDescent="0.35">
      <c r="A120" s="32"/>
      <c r="B120" s="32"/>
      <c r="C120" s="48" t="s">
        <v>265</v>
      </c>
      <c r="D120" s="48"/>
      <c r="E120" s="48"/>
      <c r="F120" s="97" t="s">
        <v>65</v>
      </c>
      <c r="G120" s="60"/>
      <c r="H120" s="60"/>
      <c r="I120" s="53">
        <v>5</v>
      </c>
      <c r="J120" s="38"/>
      <c r="K120" s="38"/>
      <c r="L120" s="38"/>
      <c r="M120" s="38"/>
      <c r="N120" s="32"/>
      <c r="O120" s="32"/>
      <c r="P120" s="32"/>
    </row>
    <row r="121" spans="1:16" ht="15" thickBot="1" x14ac:dyDescent="0.4">
      <c r="A121" s="32"/>
      <c r="B121" s="32"/>
      <c r="C121" s="48" t="s">
        <v>372</v>
      </c>
      <c r="D121" s="48"/>
      <c r="E121" s="48"/>
      <c r="F121" s="97" t="s">
        <v>65</v>
      </c>
      <c r="G121" s="60"/>
      <c r="H121" s="60"/>
      <c r="I121" s="53">
        <v>5</v>
      </c>
      <c r="J121" s="38"/>
      <c r="K121" s="38"/>
      <c r="L121" s="38"/>
      <c r="M121" s="38"/>
      <c r="N121" s="32"/>
      <c r="O121" s="38"/>
      <c r="P121" s="32"/>
    </row>
    <row r="122" spans="1:16" hidden="1" x14ac:dyDescent="0.35">
      <c r="A122" s="32"/>
      <c r="B122" s="32"/>
      <c r="C122" s="48"/>
      <c r="D122" s="48"/>
      <c r="E122" s="48"/>
      <c r="F122" s="48"/>
      <c r="G122" s="60"/>
      <c r="H122" s="60"/>
      <c r="I122" s="53"/>
      <c r="J122" s="38"/>
      <c r="K122" s="38"/>
      <c r="L122" s="38"/>
      <c r="M122" s="38"/>
      <c r="N122" s="32"/>
      <c r="O122" s="38"/>
      <c r="P122" s="32"/>
    </row>
    <row r="123" spans="1:16" hidden="1" x14ac:dyDescent="0.35">
      <c r="A123" s="32"/>
      <c r="B123" s="32"/>
      <c r="C123" s="48"/>
      <c r="D123" s="48"/>
      <c r="E123" s="48"/>
      <c r="F123" s="48"/>
      <c r="G123" s="60"/>
      <c r="H123" s="60"/>
      <c r="I123" s="53"/>
      <c r="J123" s="38"/>
      <c r="K123" s="38"/>
      <c r="L123" s="38"/>
      <c r="M123" s="38"/>
      <c r="N123" s="32"/>
      <c r="O123" s="38"/>
      <c r="P123" s="32"/>
    </row>
    <row r="124" spans="1:16" hidden="1" x14ac:dyDescent="0.35">
      <c r="A124" s="32"/>
      <c r="B124" s="32"/>
      <c r="C124" s="48"/>
      <c r="D124" s="48"/>
      <c r="E124" s="48"/>
      <c r="F124" s="48"/>
      <c r="G124" s="60"/>
      <c r="H124" s="60"/>
      <c r="I124" s="53"/>
      <c r="J124" s="38"/>
      <c r="K124" s="38"/>
      <c r="L124" s="38"/>
      <c r="M124" s="38"/>
      <c r="N124" s="32"/>
      <c r="O124" s="38"/>
      <c r="P124" s="32"/>
    </row>
    <row r="125" spans="1:16" hidden="1" x14ac:dyDescent="0.35">
      <c r="A125" s="32"/>
      <c r="B125" s="32"/>
      <c r="C125" s="48"/>
      <c r="D125" s="48"/>
      <c r="E125" s="48"/>
      <c r="F125" s="60"/>
      <c r="G125" s="60"/>
      <c r="H125" s="60"/>
      <c r="I125" s="53"/>
      <c r="J125" s="38"/>
      <c r="K125" s="38"/>
      <c r="L125" s="38"/>
      <c r="M125" s="38"/>
      <c r="N125" s="32"/>
      <c r="O125" s="38"/>
      <c r="P125" s="32"/>
    </row>
    <row r="126" spans="1:16" hidden="1" x14ac:dyDescent="0.35">
      <c r="A126" s="32"/>
      <c r="B126" s="32"/>
      <c r="C126" s="48"/>
      <c r="D126" s="48"/>
      <c r="E126" s="48"/>
      <c r="F126" s="60"/>
      <c r="G126" s="60"/>
      <c r="H126" s="60"/>
      <c r="I126" s="53"/>
      <c r="J126" s="38"/>
      <c r="K126" s="38"/>
      <c r="L126" s="38"/>
      <c r="M126" s="38"/>
      <c r="N126" s="32"/>
      <c r="O126" s="38"/>
      <c r="P126" s="32"/>
    </row>
    <row r="127" spans="1:16" hidden="1" x14ac:dyDescent="0.35">
      <c r="A127" s="32"/>
      <c r="B127" s="32"/>
      <c r="C127" s="48"/>
      <c r="D127" s="48"/>
      <c r="E127" s="48"/>
      <c r="F127" s="60"/>
      <c r="G127" s="60"/>
      <c r="H127" s="60"/>
      <c r="I127" s="53"/>
      <c r="J127" s="38"/>
      <c r="K127" s="38"/>
      <c r="L127" s="38"/>
      <c r="M127" s="38"/>
      <c r="N127" s="32"/>
      <c r="O127" s="38"/>
      <c r="P127" s="32"/>
    </row>
    <row r="128" spans="1:16" hidden="1" x14ac:dyDescent="0.35">
      <c r="A128" s="32"/>
      <c r="B128" s="32"/>
      <c r="C128" s="48"/>
      <c r="D128" s="48"/>
      <c r="E128" s="48"/>
      <c r="F128" s="60"/>
      <c r="G128" s="60"/>
      <c r="H128" s="60"/>
      <c r="I128" s="53"/>
      <c r="J128" s="38"/>
      <c r="K128" s="38"/>
      <c r="L128" s="38"/>
      <c r="M128" s="38"/>
      <c r="N128" s="32"/>
      <c r="O128" s="38"/>
      <c r="P128" s="32"/>
    </row>
    <row r="129" spans="1:16" hidden="1" x14ac:dyDescent="0.35">
      <c r="A129" s="32"/>
      <c r="B129" s="32"/>
      <c r="C129" s="48"/>
      <c r="D129" s="48"/>
      <c r="E129" s="48"/>
      <c r="F129" s="60"/>
      <c r="G129" s="60"/>
      <c r="H129" s="60"/>
      <c r="I129" s="53"/>
      <c r="J129" s="38"/>
      <c r="K129" s="38"/>
      <c r="L129" s="38"/>
      <c r="M129" s="38"/>
      <c r="N129" s="32"/>
      <c r="O129" s="38"/>
      <c r="P129" s="32"/>
    </row>
    <row r="130" spans="1:16" hidden="1" x14ac:dyDescent="0.35">
      <c r="A130" s="32"/>
      <c r="B130" s="32"/>
      <c r="C130" s="48"/>
      <c r="D130" s="48"/>
      <c r="E130" s="48"/>
      <c r="F130" s="60"/>
      <c r="G130" s="60"/>
      <c r="H130" s="60"/>
      <c r="I130" s="53"/>
      <c r="J130" s="38"/>
      <c r="K130" s="38"/>
      <c r="L130" s="38"/>
      <c r="M130" s="38"/>
      <c r="N130" s="32"/>
      <c r="O130" s="38"/>
      <c r="P130" s="32"/>
    </row>
    <row r="131" spans="1:16" hidden="1" x14ac:dyDescent="0.35">
      <c r="A131" s="32"/>
      <c r="B131" s="32"/>
      <c r="C131" s="48"/>
      <c r="D131" s="48"/>
      <c r="E131" s="48"/>
      <c r="F131" s="60"/>
      <c r="G131" s="60"/>
      <c r="H131" s="60"/>
      <c r="I131" s="53"/>
      <c r="J131" s="38"/>
      <c r="K131" s="38"/>
      <c r="L131" s="38"/>
      <c r="M131" s="38"/>
      <c r="N131" s="32"/>
      <c r="O131" s="38"/>
      <c r="P131" s="32"/>
    </row>
    <row r="132" spans="1:16" hidden="1" x14ac:dyDescent="0.35">
      <c r="A132" s="32"/>
      <c r="B132" s="32"/>
      <c r="C132" s="48"/>
      <c r="D132" s="48"/>
      <c r="E132" s="48"/>
      <c r="F132" s="60"/>
      <c r="G132" s="60"/>
      <c r="H132" s="60"/>
      <c r="I132" s="53"/>
      <c r="J132" s="38"/>
      <c r="K132" s="38"/>
      <c r="L132" s="38"/>
      <c r="M132" s="38"/>
      <c r="N132" s="32"/>
      <c r="O132" s="38"/>
      <c r="P132" s="32"/>
    </row>
    <row r="133" spans="1:16" hidden="1" x14ac:dyDescent="0.35">
      <c r="A133" s="32"/>
      <c r="B133" s="32"/>
      <c r="C133" s="48"/>
      <c r="D133" s="48"/>
      <c r="E133" s="48"/>
      <c r="F133" s="60"/>
      <c r="G133" s="60"/>
      <c r="H133" s="60"/>
      <c r="I133" s="53"/>
      <c r="J133" s="38"/>
      <c r="K133" s="38"/>
      <c r="L133" s="38"/>
      <c r="M133" s="38"/>
      <c r="N133" s="32"/>
      <c r="O133" s="38"/>
      <c r="P133" s="32"/>
    </row>
    <row r="134" spans="1:16" hidden="1" x14ac:dyDescent="0.35">
      <c r="A134" s="32"/>
      <c r="B134" s="32"/>
      <c r="C134" s="48"/>
      <c r="D134" s="48"/>
      <c r="E134" s="48"/>
      <c r="F134" s="60"/>
      <c r="G134" s="60"/>
      <c r="H134" s="60"/>
      <c r="I134" s="53"/>
      <c r="J134" s="38"/>
      <c r="K134" s="38"/>
      <c r="L134" s="38"/>
      <c r="M134" s="38"/>
      <c r="N134" s="32"/>
      <c r="O134" s="38"/>
      <c r="P134" s="32"/>
    </row>
    <row r="135" spans="1:16" hidden="1" x14ac:dyDescent="0.35">
      <c r="A135" s="32"/>
      <c r="B135" s="32"/>
      <c r="C135" s="48"/>
      <c r="D135" s="48"/>
      <c r="E135" s="48"/>
      <c r="F135" s="48"/>
      <c r="G135" s="60"/>
      <c r="H135" s="60"/>
      <c r="I135" s="53"/>
      <c r="J135" s="38"/>
      <c r="K135" s="38"/>
      <c r="L135" s="38"/>
      <c r="M135" s="38"/>
      <c r="N135" s="32"/>
      <c r="O135" s="38"/>
      <c r="P135" s="32"/>
    </row>
    <row r="136" spans="1:16" hidden="1" x14ac:dyDescent="0.35">
      <c r="A136" s="32"/>
      <c r="B136" s="32"/>
      <c r="C136" s="48"/>
      <c r="D136" s="48"/>
      <c r="E136" s="48"/>
      <c r="F136" s="48"/>
      <c r="G136" s="60"/>
      <c r="H136" s="60"/>
      <c r="I136" s="53"/>
      <c r="J136" s="38"/>
      <c r="K136" s="38"/>
      <c r="L136" s="38"/>
      <c r="M136" s="38"/>
      <c r="N136" s="32"/>
      <c r="O136" s="38"/>
      <c r="P136" s="32"/>
    </row>
    <row r="137" spans="1:16" hidden="1" x14ac:dyDescent="0.35">
      <c r="A137" s="32"/>
      <c r="B137" s="32"/>
      <c r="C137" s="48"/>
      <c r="D137" s="48"/>
      <c r="E137" s="48"/>
      <c r="F137" s="48"/>
      <c r="G137" s="60"/>
      <c r="H137" s="60"/>
      <c r="I137" s="53"/>
      <c r="J137" s="38"/>
      <c r="K137" s="38"/>
      <c r="L137" s="38"/>
      <c r="M137" s="38"/>
      <c r="N137" s="32"/>
      <c r="O137" s="38"/>
      <c r="P137" s="32"/>
    </row>
    <row r="138" spans="1:16" hidden="1" x14ac:dyDescent="0.35">
      <c r="A138" s="32"/>
      <c r="B138" s="32"/>
      <c r="C138" s="48"/>
      <c r="D138" s="48"/>
      <c r="E138" s="48"/>
      <c r="F138" s="48"/>
      <c r="G138" s="60"/>
      <c r="H138" s="60"/>
      <c r="I138" s="53"/>
      <c r="J138" s="38"/>
      <c r="K138" s="38"/>
      <c r="L138" s="38"/>
      <c r="M138" s="38"/>
      <c r="N138" s="32"/>
      <c r="O138" s="38"/>
      <c r="P138" s="32"/>
    </row>
    <row r="139" spans="1:16" ht="15" hidden="1" thickBot="1" x14ac:dyDescent="0.4">
      <c r="A139" s="32"/>
      <c r="B139" s="32"/>
      <c r="C139" s="48"/>
      <c r="D139" s="48"/>
      <c r="E139" s="48"/>
      <c r="F139" s="48"/>
      <c r="G139" s="60"/>
      <c r="H139" s="60"/>
      <c r="I139" s="53"/>
      <c r="J139" s="38"/>
      <c r="K139" s="38"/>
      <c r="L139" s="38"/>
      <c r="M139" s="38"/>
      <c r="N139" s="32"/>
      <c r="O139" s="38"/>
      <c r="P139" s="32"/>
    </row>
    <row r="140" spans="1:16" ht="19" thickBot="1" x14ac:dyDescent="0.5">
      <c r="A140" s="32"/>
      <c r="B140" s="32"/>
      <c r="C140" s="62" t="s">
        <v>13</v>
      </c>
      <c r="D140" s="32"/>
      <c r="E140" s="32"/>
      <c r="F140" s="32"/>
      <c r="G140" s="32"/>
      <c r="H140" s="110" t="s">
        <v>34</v>
      </c>
      <c r="I140" s="63">
        <f>SUM(I119:I139)</f>
        <v>152</v>
      </c>
      <c r="J140" s="144" t="s">
        <v>37</v>
      </c>
      <c r="K140" s="689" t="s">
        <v>48</v>
      </c>
      <c r="L140" s="690"/>
      <c r="M140" s="56"/>
      <c r="P140" s="32"/>
    </row>
    <row r="141" spans="1:16" ht="15" thickTop="1" x14ac:dyDescent="0.35">
      <c r="A141" s="32"/>
      <c r="B141" s="32"/>
      <c r="C141" s="32"/>
      <c r="D141" s="32"/>
      <c r="E141" s="32"/>
      <c r="F141" s="32"/>
      <c r="G141" s="32"/>
      <c r="H141" s="58" t="s">
        <v>14</v>
      </c>
      <c r="I141" s="98" t="s">
        <v>31</v>
      </c>
      <c r="J141" s="38"/>
      <c r="K141" s="38"/>
      <c r="L141" s="38"/>
      <c r="M141" s="38"/>
      <c r="N141" s="32"/>
      <c r="O141" s="38"/>
      <c r="P141" s="32"/>
    </row>
    <row r="142" spans="1:16" x14ac:dyDescent="0.35">
      <c r="A142" s="32"/>
      <c r="B142" s="32"/>
      <c r="C142" s="32"/>
      <c r="D142" s="32"/>
      <c r="E142" s="32"/>
      <c r="F142" s="32"/>
      <c r="G142" s="32"/>
      <c r="H142" s="32"/>
      <c r="I142" s="32"/>
      <c r="J142" s="38"/>
      <c r="K142" s="38"/>
      <c r="L142" s="38"/>
      <c r="M142" s="38"/>
      <c r="N142" s="32"/>
      <c r="O142" s="38"/>
      <c r="P142" s="32"/>
    </row>
    <row r="143" spans="1:16" x14ac:dyDescent="0.35">
      <c r="A143" s="32"/>
      <c r="B143" s="59"/>
      <c r="C143" s="59"/>
      <c r="D143" s="59"/>
      <c r="E143" s="59"/>
      <c r="F143" s="59"/>
      <c r="G143" s="59"/>
      <c r="H143" s="59"/>
      <c r="I143" s="59"/>
      <c r="J143" s="38"/>
      <c r="K143" s="38"/>
      <c r="L143" s="38"/>
      <c r="M143" s="38"/>
      <c r="N143" s="32"/>
      <c r="O143" s="38"/>
      <c r="P143" s="32"/>
    </row>
    <row r="144" spans="1:16" x14ac:dyDescent="0.35">
      <c r="A144" s="32"/>
      <c r="B144" s="32"/>
      <c r="C144" s="32"/>
      <c r="D144" s="32"/>
      <c r="E144" s="32"/>
      <c r="F144" s="32"/>
      <c r="G144" s="32"/>
      <c r="H144" s="32"/>
      <c r="I144" s="32"/>
      <c r="J144" s="38"/>
      <c r="K144" s="38"/>
      <c r="L144" s="38"/>
      <c r="M144" s="38"/>
      <c r="N144" s="32"/>
      <c r="O144" s="38"/>
      <c r="P144" s="32"/>
    </row>
    <row r="145" spans="1:16" x14ac:dyDescent="0.35">
      <c r="A145" s="32"/>
      <c r="B145" s="32"/>
      <c r="C145" s="32"/>
      <c r="D145" s="32"/>
      <c r="E145" s="32"/>
      <c r="F145" s="32"/>
      <c r="G145" s="32"/>
      <c r="H145" s="32"/>
      <c r="I145" s="36" t="s">
        <v>185</v>
      </c>
      <c r="J145" s="38"/>
      <c r="K145" s="38"/>
      <c r="L145" s="38"/>
      <c r="M145" s="38"/>
      <c r="N145" s="32"/>
      <c r="O145" s="38"/>
      <c r="P145" s="32"/>
    </row>
    <row r="146" spans="1:16" x14ac:dyDescent="0.35">
      <c r="A146" s="32"/>
      <c r="B146" s="41">
        <v>31.6</v>
      </c>
      <c r="C146" s="66" t="s">
        <v>260</v>
      </c>
      <c r="D146" s="32"/>
      <c r="E146" s="32"/>
      <c r="F146" s="32"/>
      <c r="G146" s="32"/>
      <c r="H146" s="32"/>
      <c r="I146" s="40" t="s">
        <v>1</v>
      </c>
      <c r="J146" s="38"/>
      <c r="K146" s="38"/>
      <c r="L146" s="38"/>
      <c r="M146" s="38"/>
      <c r="N146" s="32"/>
      <c r="O146" s="38"/>
      <c r="P146" s="32"/>
    </row>
    <row r="147" spans="1:16" x14ac:dyDescent="0.35">
      <c r="A147" s="32"/>
      <c r="B147" s="32"/>
      <c r="C147" s="42" t="s">
        <v>15</v>
      </c>
      <c r="D147" s="32"/>
      <c r="E147" s="32"/>
      <c r="F147" s="32"/>
      <c r="G147" s="32"/>
      <c r="H147" s="32"/>
      <c r="I147" s="32"/>
      <c r="J147" s="38"/>
      <c r="K147" s="38"/>
      <c r="L147" s="38"/>
      <c r="M147" s="38"/>
      <c r="N147" s="32"/>
      <c r="O147" s="38"/>
      <c r="P147" s="32"/>
    </row>
    <row r="148" spans="1:16" ht="15" thickBot="1" x14ac:dyDescent="0.4">
      <c r="A148" s="32"/>
      <c r="B148" s="32"/>
      <c r="C148" s="48" t="s">
        <v>33</v>
      </c>
      <c r="D148" s="48"/>
      <c r="E148" s="48"/>
      <c r="F148" s="60"/>
      <c r="G148" s="60"/>
      <c r="H148" s="60"/>
      <c r="I148" s="449">
        <v>0</v>
      </c>
      <c r="J148" s="38"/>
      <c r="K148" s="38"/>
      <c r="L148" s="38"/>
      <c r="M148" s="38"/>
      <c r="N148" s="32"/>
      <c r="O148" s="38"/>
      <c r="P148" s="32"/>
    </row>
    <row r="149" spans="1:16" hidden="1" x14ac:dyDescent="0.35">
      <c r="A149" s="32"/>
      <c r="B149" s="32"/>
      <c r="C149" s="48"/>
      <c r="D149" s="48"/>
      <c r="E149" s="48"/>
      <c r="F149" s="60"/>
      <c r="G149" s="60"/>
      <c r="H149" s="60"/>
      <c r="I149" s="53"/>
      <c r="J149" s="38"/>
      <c r="K149" s="38"/>
      <c r="L149" s="38"/>
      <c r="M149" s="38"/>
      <c r="N149" s="32"/>
      <c r="O149" s="38"/>
      <c r="P149" s="32"/>
    </row>
    <row r="150" spans="1:16" hidden="1" x14ac:dyDescent="0.35">
      <c r="A150" s="32"/>
      <c r="B150" s="32"/>
      <c r="C150" s="48"/>
      <c r="D150" s="48"/>
      <c r="E150" s="48"/>
      <c r="F150" s="60"/>
      <c r="G150" s="60"/>
      <c r="H150" s="60"/>
      <c r="I150" s="53"/>
      <c r="J150" s="38"/>
      <c r="K150" s="38"/>
      <c r="L150" s="38"/>
      <c r="M150" s="38"/>
      <c r="N150" s="32"/>
      <c r="O150" s="38"/>
      <c r="P150" s="32"/>
    </row>
    <row r="151" spans="1:16" hidden="1" x14ac:dyDescent="0.35">
      <c r="A151" s="32"/>
      <c r="B151" s="32"/>
      <c r="C151" s="48"/>
      <c r="D151" s="48"/>
      <c r="E151" s="48"/>
      <c r="F151" s="60"/>
      <c r="G151" s="60"/>
      <c r="H151" s="60"/>
      <c r="I151" s="53"/>
      <c r="J151" s="38"/>
      <c r="K151" s="38"/>
      <c r="L151" s="38"/>
      <c r="M151" s="38"/>
      <c r="N151" s="32"/>
      <c r="O151" s="38"/>
      <c r="P151" s="32"/>
    </row>
    <row r="152" spans="1:16" hidden="1" x14ac:dyDescent="0.35">
      <c r="A152" s="32"/>
      <c r="B152" s="32"/>
      <c r="C152" s="48"/>
      <c r="D152" s="48"/>
      <c r="E152" s="48"/>
      <c r="F152" s="60"/>
      <c r="G152" s="60"/>
      <c r="H152" s="60"/>
      <c r="I152" s="53"/>
      <c r="J152" s="38"/>
      <c r="K152" s="38"/>
      <c r="L152" s="38"/>
      <c r="M152" s="38"/>
      <c r="N152" s="32"/>
      <c r="O152" s="38"/>
      <c r="P152" s="32"/>
    </row>
    <row r="153" spans="1:16" hidden="1" x14ac:dyDescent="0.35">
      <c r="A153" s="32"/>
      <c r="B153" s="32"/>
      <c r="C153" s="48"/>
      <c r="D153" s="48"/>
      <c r="E153" s="48"/>
      <c r="F153" s="60"/>
      <c r="G153" s="60"/>
      <c r="H153" s="60"/>
      <c r="I153" s="53"/>
      <c r="J153" s="38"/>
      <c r="K153" s="38"/>
      <c r="L153" s="38"/>
      <c r="M153" s="38"/>
      <c r="N153" s="32"/>
      <c r="O153" s="38"/>
      <c r="P153" s="32"/>
    </row>
    <row r="154" spans="1:16" hidden="1" x14ac:dyDescent="0.35">
      <c r="A154" s="32"/>
      <c r="B154" s="32"/>
      <c r="C154" s="48"/>
      <c r="D154" s="48"/>
      <c r="E154" s="48"/>
      <c r="F154" s="60"/>
      <c r="G154" s="60"/>
      <c r="H154" s="60"/>
      <c r="I154" s="53"/>
      <c r="J154" s="38"/>
      <c r="K154" s="38"/>
      <c r="L154" s="38"/>
      <c r="M154" s="38"/>
      <c r="N154" s="32"/>
      <c r="O154" s="38"/>
      <c r="P154" s="32"/>
    </row>
    <row r="155" spans="1:16" hidden="1" x14ac:dyDescent="0.35">
      <c r="A155" s="32"/>
      <c r="B155" s="32"/>
      <c r="C155" s="48"/>
      <c r="D155" s="48"/>
      <c r="E155" s="48"/>
      <c r="F155" s="60"/>
      <c r="G155" s="60"/>
      <c r="H155" s="60"/>
      <c r="I155" s="53"/>
      <c r="J155" s="38"/>
      <c r="K155" s="38"/>
      <c r="L155" s="38"/>
      <c r="M155" s="38"/>
      <c r="N155" s="32"/>
      <c r="O155" s="38"/>
      <c r="P155" s="32"/>
    </row>
    <row r="156" spans="1:16" hidden="1" x14ac:dyDescent="0.35">
      <c r="A156" s="32"/>
      <c r="B156" s="32"/>
      <c r="C156" s="48"/>
      <c r="D156" s="48"/>
      <c r="E156" s="48"/>
      <c r="F156" s="60"/>
      <c r="G156" s="60"/>
      <c r="H156" s="60"/>
      <c r="I156" s="53"/>
      <c r="J156" s="38"/>
      <c r="K156" s="38"/>
      <c r="L156" s="38"/>
      <c r="M156" s="38"/>
      <c r="N156" s="32"/>
      <c r="O156" s="38"/>
      <c r="P156" s="32"/>
    </row>
    <row r="157" spans="1:16" hidden="1" x14ac:dyDescent="0.35">
      <c r="A157" s="32"/>
      <c r="B157" s="32"/>
      <c r="C157" s="48"/>
      <c r="D157" s="48"/>
      <c r="E157" s="48"/>
      <c r="F157" s="60"/>
      <c r="G157" s="60"/>
      <c r="H157" s="60"/>
      <c r="I157" s="53"/>
      <c r="J157" s="38"/>
      <c r="K157" s="38"/>
      <c r="L157" s="38"/>
      <c r="M157" s="38"/>
      <c r="N157" s="32"/>
      <c r="O157" s="38"/>
      <c r="P157" s="32"/>
    </row>
    <row r="158" spans="1:16" hidden="1" x14ac:dyDescent="0.35">
      <c r="A158" s="32"/>
      <c r="B158" s="32"/>
      <c r="C158" s="48"/>
      <c r="D158" s="48"/>
      <c r="E158" s="48"/>
      <c r="F158" s="60"/>
      <c r="G158" s="60"/>
      <c r="H158" s="60"/>
      <c r="I158" s="53"/>
      <c r="J158" s="38"/>
      <c r="K158" s="38"/>
      <c r="L158" s="38"/>
      <c r="M158" s="38"/>
      <c r="N158" s="32"/>
      <c r="O158" s="38"/>
      <c r="P158" s="32"/>
    </row>
    <row r="159" spans="1:16" hidden="1" x14ac:dyDescent="0.35">
      <c r="A159" s="32"/>
      <c r="B159" s="32"/>
      <c r="C159" s="48"/>
      <c r="D159" s="48"/>
      <c r="E159" s="48"/>
      <c r="F159" s="60"/>
      <c r="G159" s="60"/>
      <c r="H159" s="60"/>
      <c r="I159" s="53"/>
      <c r="J159" s="38"/>
      <c r="K159" s="38"/>
      <c r="L159" s="38"/>
      <c r="M159" s="38"/>
      <c r="N159" s="32"/>
      <c r="O159" s="38"/>
      <c r="P159" s="32"/>
    </row>
    <row r="160" spans="1:16" hidden="1" x14ac:dyDescent="0.35">
      <c r="A160" s="32"/>
      <c r="B160" s="32"/>
      <c r="C160" s="48"/>
      <c r="D160" s="48"/>
      <c r="E160" s="48"/>
      <c r="F160" s="60"/>
      <c r="G160" s="60"/>
      <c r="H160" s="60"/>
      <c r="I160" s="53"/>
      <c r="J160" s="38"/>
      <c r="K160" s="38"/>
      <c r="L160" s="38"/>
      <c r="M160" s="38"/>
      <c r="N160" s="32"/>
      <c r="O160" s="38"/>
      <c r="P160" s="32"/>
    </row>
    <row r="161" spans="1:16" hidden="1" x14ac:dyDescent="0.35">
      <c r="A161" s="32"/>
      <c r="B161" s="32"/>
      <c r="C161" s="48"/>
      <c r="D161" s="48"/>
      <c r="E161" s="48"/>
      <c r="F161" s="60"/>
      <c r="G161" s="60"/>
      <c r="H161" s="60"/>
      <c r="I161" s="53"/>
      <c r="J161" s="38"/>
      <c r="K161" s="38"/>
      <c r="L161" s="38"/>
      <c r="M161" s="38"/>
      <c r="N161" s="32"/>
      <c r="O161" s="38"/>
      <c r="P161" s="32"/>
    </row>
    <row r="162" spans="1:16" hidden="1" x14ac:dyDescent="0.35">
      <c r="A162" s="32"/>
      <c r="B162" s="32"/>
      <c r="C162" s="48"/>
      <c r="D162" s="48"/>
      <c r="E162" s="48"/>
      <c r="F162" s="60"/>
      <c r="G162" s="60"/>
      <c r="H162" s="60"/>
      <c r="I162" s="53"/>
      <c r="J162" s="38"/>
      <c r="K162" s="38"/>
      <c r="L162" s="38"/>
      <c r="M162" s="38"/>
      <c r="N162" s="32"/>
      <c r="O162" s="38"/>
      <c r="P162" s="32"/>
    </row>
    <row r="163" spans="1:16" hidden="1" x14ac:dyDescent="0.35">
      <c r="A163" s="32"/>
      <c r="B163" s="32"/>
      <c r="C163" s="48"/>
      <c r="D163" s="48"/>
      <c r="E163" s="48"/>
      <c r="F163" s="60"/>
      <c r="G163" s="60"/>
      <c r="H163" s="60"/>
      <c r="I163" s="53"/>
      <c r="J163" s="38"/>
      <c r="K163" s="38"/>
      <c r="L163" s="38"/>
      <c r="M163" s="38"/>
      <c r="N163" s="32"/>
      <c r="O163" s="38"/>
      <c r="P163" s="32"/>
    </row>
    <row r="164" spans="1:16" hidden="1" x14ac:dyDescent="0.35">
      <c r="A164" s="32"/>
      <c r="B164" s="32"/>
      <c r="C164" s="48"/>
      <c r="D164" s="48"/>
      <c r="E164" s="48"/>
      <c r="F164" s="60"/>
      <c r="G164" s="60"/>
      <c r="H164" s="60"/>
      <c r="I164" s="53"/>
      <c r="J164" s="38"/>
      <c r="K164" s="38"/>
      <c r="L164" s="38"/>
      <c r="M164" s="38"/>
      <c r="N164" s="32"/>
      <c r="O164" s="38"/>
      <c r="P164" s="32"/>
    </row>
    <row r="165" spans="1:16" hidden="1" x14ac:dyDescent="0.35">
      <c r="A165" s="32"/>
      <c r="B165" s="32"/>
      <c r="C165" s="48"/>
      <c r="D165" s="48"/>
      <c r="E165" s="48"/>
      <c r="F165" s="60"/>
      <c r="G165" s="60"/>
      <c r="H165" s="60"/>
      <c r="I165" s="53"/>
      <c r="J165" s="38"/>
      <c r="K165" s="38"/>
      <c r="L165" s="38"/>
      <c r="M165" s="38"/>
      <c r="N165" s="32"/>
      <c r="O165" s="38"/>
      <c r="P165" s="32"/>
    </row>
    <row r="166" spans="1:16" hidden="1" x14ac:dyDescent="0.35">
      <c r="A166" s="32"/>
      <c r="B166" s="32"/>
      <c r="C166" s="48"/>
      <c r="D166" s="48"/>
      <c r="E166" s="48"/>
      <c r="F166" s="60"/>
      <c r="G166" s="60"/>
      <c r="H166" s="60"/>
      <c r="I166" s="53"/>
      <c r="J166" s="38"/>
      <c r="K166" s="38"/>
      <c r="L166" s="38"/>
      <c r="M166" s="38"/>
      <c r="N166" s="32"/>
      <c r="O166" s="38"/>
      <c r="P166" s="32"/>
    </row>
    <row r="167" spans="1:16" hidden="1" x14ac:dyDescent="0.35">
      <c r="A167" s="32"/>
      <c r="B167" s="32"/>
      <c r="C167" s="48"/>
      <c r="D167" s="48"/>
      <c r="E167" s="48"/>
      <c r="F167" s="60"/>
      <c r="G167" s="60"/>
      <c r="H167" s="60"/>
      <c r="I167" s="53"/>
      <c r="J167" s="38"/>
      <c r="K167" s="38"/>
      <c r="L167" s="38"/>
      <c r="M167" s="38"/>
      <c r="N167" s="32"/>
      <c r="O167" s="38"/>
      <c r="P167" s="32"/>
    </row>
    <row r="168" spans="1:16" ht="19" thickBot="1" x14ac:dyDescent="0.5">
      <c r="A168" s="32"/>
      <c r="B168" s="32"/>
      <c r="C168" s="62" t="s">
        <v>13</v>
      </c>
      <c r="D168" s="32"/>
      <c r="E168" s="32"/>
      <c r="F168" s="32"/>
      <c r="G168" s="32"/>
      <c r="H168" s="110" t="s">
        <v>34</v>
      </c>
      <c r="I168" s="447">
        <f>I148</f>
        <v>0</v>
      </c>
      <c r="J168" s="144" t="s">
        <v>37</v>
      </c>
      <c r="K168" s="689" t="s">
        <v>71</v>
      </c>
      <c r="L168" s="690"/>
      <c r="M168" s="56"/>
      <c r="N168" s="32"/>
      <c r="O168" s="38"/>
      <c r="P168" s="32"/>
    </row>
    <row r="169" spans="1:16" s="417" customFormat="1" ht="15" thickTop="1" x14ac:dyDescent="0.35">
      <c r="A169" s="32"/>
      <c r="B169" s="32"/>
      <c r="C169" s="62"/>
      <c r="D169" s="32"/>
      <c r="E169" s="32"/>
      <c r="F169" s="32"/>
      <c r="G169" s="32"/>
      <c r="H169" s="110"/>
      <c r="I169" s="98" t="s">
        <v>31</v>
      </c>
      <c r="J169" s="56"/>
      <c r="K169" s="56"/>
      <c r="L169" s="56"/>
      <c r="M169" s="56"/>
      <c r="N169" s="32"/>
      <c r="O169" s="38"/>
      <c r="P169" s="32"/>
    </row>
    <row r="170" spans="1:16" s="417" customFormat="1" x14ac:dyDescent="0.35">
      <c r="A170" s="32"/>
      <c r="B170" s="59"/>
      <c r="C170" s="59"/>
      <c r="D170" s="59"/>
      <c r="E170" s="59"/>
      <c r="F170" s="59"/>
      <c r="G170" s="59"/>
      <c r="H170" s="59"/>
      <c r="I170" s="59"/>
      <c r="J170" s="38"/>
      <c r="K170" s="38"/>
      <c r="L170" s="38"/>
      <c r="M170" s="38"/>
      <c r="N170" s="32"/>
      <c r="O170" s="38"/>
      <c r="P170" s="32"/>
    </row>
    <row r="171" spans="1:16" s="417" customFormat="1" x14ac:dyDescent="0.35">
      <c r="A171" s="32"/>
      <c r="B171" s="32"/>
      <c r="C171" s="32"/>
      <c r="D171" s="32"/>
      <c r="E171" s="32"/>
      <c r="F171" s="32"/>
      <c r="G171" s="32"/>
      <c r="H171" s="32"/>
      <c r="I171" s="36" t="s">
        <v>185</v>
      </c>
      <c r="J171" s="56"/>
      <c r="K171" s="56"/>
      <c r="L171" s="56"/>
      <c r="M171" s="56"/>
      <c r="N171" s="32"/>
      <c r="O171" s="38"/>
      <c r="P171" s="32"/>
    </row>
    <row r="172" spans="1:16" s="417" customFormat="1" x14ac:dyDescent="0.35">
      <c r="A172" s="32"/>
      <c r="B172" s="41">
        <v>31.7</v>
      </c>
      <c r="C172" s="66" t="s">
        <v>261</v>
      </c>
      <c r="D172" s="32"/>
      <c r="E172" s="32"/>
      <c r="F172" s="32"/>
      <c r="G172" s="32"/>
      <c r="H172" s="32"/>
      <c r="I172" s="40" t="s">
        <v>1</v>
      </c>
      <c r="J172" s="56"/>
      <c r="K172" s="56"/>
      <c r="L172" s="56"/>
      <c r="M172" s="56"/>
      <c r="N172" s="32"/>
      <c r="O172" s="38"/>
      <c r="P172" s="32"/>
    </row>
    <row r="173" spans="1:16" s="417" customFormat="1" x14ac:dyDescent="0.35">
      <c r="A173" s="32"/>
      <c r="B173" s="32"/>
      <c r="C173" s="42" t="s">
        <v>15</v>
      </c>
      <c r="D173" s="32"/>
      <c r="E173" s="32"/>
      <c r="F173" s="32"/>
      <c r="G173" s="32"/>
      <c r="H173" s="32"/>
      <c r="I173" s="32"/>
      <c r="J173" s="56"/>
      <c r="K173" s="56"/>
      <c r="L173" s="56"/>
      <c r="M173" s="56"/>
      <c r="N173" s="32"/>
      <c r="O173" s="38"/>
      <c r="P173" s="32"/>
    </row>
    <row r="174" spans="1:16" s="417" customFormat="1" ht="15" thickBot="1" x14ac:dyDescent="0.4">
      <c r="A174" s="32"/>
      <c r="B174" s="32"/>
      <c r="C174" s="48" t="s">
        <v>33</v>
      </c>
      <c r="D174" s="48"/>
      <c r="E174" s="48"/>
      <c r="F174" s="60"/>
      <c r="G174" s="60"/>
      <c r="H174" s="60"/>
      <c r="I174" s="53">
        <v>0</v>
      </c>
      <c r="J174" s="56"/>
      <c r="K174" s="56"/>
      <c r="L174" s="56"/>
      <c r="M174" s="56"/>
      <c r="N174" s="32"/>
      <c r="O174" s="38"/>
      <c r="P174" s="32"/>
    </row>
    <row r="175" spans="1:16" s="417" customFormat="1" ht="19" thickBot="1" x14ac:dyDescent="0.5">
      <c r="A175" s="32"/>
      <c r="B175" s="32"/>
      <c r="C175" s="62" t="s">
        <v>13</v>
      </c>
      <c r="D175" s="32"/>
      <c r="E175" s="32"/>
      <c r="F175" s="32"/>
      <c r="G175" s="32"/>
      <c r="H175" s="110" t="s">
        <v>34</v>
      </c>
      <c r="I175" s="63">
        <f>I174</f>
        <v>0</v>
      </c>
      <c r="J175" s="144" t="s">
        <v>37</v>
      </c>
      <c r="K175" s="689" t="s">
        <v>268</v>
      </c>
      <c r="L175" s="690"/>
      <c r="M175" s="56"/>
      <c r="N175" s="32"/>
      <c r="O175" s="38"/>
      <c r="P175" s="32"/>
    </row>
    <row r="176" spans="1:16" s="417" customFormat="1" ht="15" thickTop="1" x14ac:dyDescent="0.35">
      <c r="A176" s="32"/>
      <c r="B176" s="32"/>
      <c r="C176" s="62"/>
      <c r="D176" s="32"/>
      <c r="E176" s="32"/>
      <c r="F176" s="32"/>
      <c r="G176" s="32"/>
      <c r="H176" s="110"/>
      <c r="I176" s="98" t="s">
        <v>31</v>
      </c>
      <c r="J176" s="56"/>
      <c r="K176" s="56"/>
      <c r="L176" s="56"/>
      <c r="M176" s="56"/>
      <c r="N176" s="32"/>
      <c r="O176" s="38"/>
      <c r="P176" s="32"/>
    </row>
    <row r="177" spans="1:16" s="417" customFormat="1" x14ac:dyDescent="0.35">
      <c r="A177" s="32"/>
      <c r="B177" s="59"/>
      <c r="C177" s="59"/>
      <c r="D177" s="59"/>
      <c r="E177" s="59"/>
      <c r="F177" s="59"/>
      <c r="G177" s="59"/>
      <c r="H177" s="59"/>
      <c r="I177" s="59"/>
      <c r="J177" s="38"/>
      <c r="K177" s="38"/>
      <c r="L177" s="38"/>
      <c r="M177" s="38"/>
      <c r="N177" s="32"/>
      <c r="O177" s="38"/>
      <c r="P177" s="32"/>
    </row>
    <row r="178" spans="1:16" s="417" customFormat="1" x14ac:dyDescent="0.35">
      <c r="A178" s="32"/>
      <c r="B178" s="32"/>
      <c r="C178" s="62"/>
      <c r="D178" s="32"/>
      <c r="E178" s="32"/>
      <c r="F178" s="32"/>
      <c r="G178" s="32"/>
      <c r="H178" s="110"/>
      <c r="I178" s="435"/>
      <c r="J178" s="56"/>
      <c r="K178" s="56"/>
      <c r="L178" s="56"/>
      <c r="M178" s="56"/>
      <c r="N178" s="32"/>
      <c r="O178" s="38"/>
      <c r="P178" s="32"/>
    </row>
    <row r="179" spans="1:16" x14ac:dyDescent="0.35">
      <c r="A179" s="67"/>
      <c r="B179" s="68">
        <v>31.8</v>
      </c>
      <c r="C179" s="37" t="s">
        <v>5</v>
      </c>
      <c r="D179" s="32"/>
      <c r="E179" s="32"/>
      <c r="F179" s="32"/>
      <c r="G179" s="32"/>
      <c r="H179" s="39" t="s">
        <v>0</v>
      </c>
      <c r="I179" s="36" t="s">
        <v>185</v>
      </c>
      <c r="J179" s="54"/>
      <c r="K179" s="54"/>
      <c r="L179" s="54"/>
      <c r="M179" s="210"/>
      <c r="N179" s="211"/>
      <c r="O179" s="212"/>
      <c r="P179" s="32"/>
    </row>
    <row r="180" spans="1:16" x14ac:dyDescent="0.35">
      <c r="A180" s="67"/>
      <c r="B180" s="68"/>
      <c r="C180" s="37"/>
      <c r="D180" s="32"/>
      <c r="E180" s="32"/>
      <c r="F180" s="32"/>
      <c r="G180" s="32"/>
      <c r="H180" s="57"/>
      <c r="I180" s="40" t="s">
        <v>1</v>
      </c>
      <c r="J180" s="54"/>
      <c r="K180" s="54"/>
      <c r="L180" s="54"/>
      <c r="M180" s="210"/>
      <c r="N180" s="213"/>
      <c r="O180" s="212"/>
      <c r="P180" s="32"/>
    </row>
    <row r="181" spans="1:16" x14ac:dyDescent="0.35">
      <c r="A181" s="67"/>
      <c r="B181" s="68"/>
      <c r="C181" s="32" t="s">
        <v>19</v>
      </c>
      <c r="D181" s="32"/>
      <c r="E181" s="32"/>
      <c r="F181" s="32"/>
      <c r="G181" s="32"/>
      <c r="H181" s="70"/>
      <c r="I181" s="69"/>
      <c r="J181" s="54"/>
      <c r="K181" s="54"/>
      <c r="L181" s="54"/>
      <c r="M181" s="210"/>
      <c r="N181" s="69"/>
      <c r="O181" s="212"/>
      <c r="P181" s="32"/>
    </row>
    <row r="182" spans="1:16" ht="15" customHeight="1" x14ac:dyDescent="0.35">
      <c r="A182" s="67"/>
      <c r="B182" s="68"/>
      <c r="C182" s="218" t="s">
        <v>186</v>
      </c>
      <c r="D182" s="219"/>
      <c r="E182" s="219"/>
      <c r="F182" s="219"/>
      <c r="G182" s="219"/>
      <c r="H182" s="57"/>
      <c r="I182" s="187">
        <f>SUM(I183:I183)</f>
        <v>0</v>
      </c>
      <c r="J182" s="54"/>
      <c r="K182" s="54"/>
      <c r="L182" s="54"/>
      <c r="M182" s="210"/>
      <c r="N182" s="69"/>
      <c r="O182" s="212"/>
      <c r="P182" s="32"/>
    </row>
    <row r="183" spans="1:16" x14ac:dyDescent="0.35">
      <c r="A183" s="67"/>
      <c r="B183" s="68"/>
      <c r="C183" s="48" t="s">
        <v>33</v>
      </c>
      <c r="D183" s="72"/>
      <c r="E183" s="72"/>
      <c r="F183" s="72"/>
      <c r="G183" s="72"/>
      <c r="H183" s="57"/>
      <c r="I183" s="188">
        <v>0</v>
      </c>
      <c r="J183" s="54"/>
      <c r="K183" s="54"/>
      <c r="L183" s="54"/>
      <c r="M183" s="210"/>
      <c r="N183" s="214"/>
      <c r="O183" s="212"/>
      <c r="P183" s="32"/>
    </row>
    <row r="184" spans="1:16" x14ac:dyDescent="0.35">
      <c r="A184" s="67"/>
      <c r="B184" s="68"/>
      <c r="C184" s="37"/>
      <c r="D184" s="32"/>
      <c r="E184" s="32"/>
      <c r="F184" s="32"/>
      <c r="G184" s="32"/>
      <c r="H184" s="57"/>
      <c r="I184" s="69"/>
      <c r="J184" s="54"/>
      <c r="K184" s="54"/>
      <c r="L184" s="54"/>
      <c r="M184" s="210"/>
      <c r="N184" s="69"/>
      <c r="O184" s="212"/>
      <c r="P184" s="32"/>
    </row>
    <row r="185" spans="1:16" x14ac:dyDescent="0.35">
      <c r="A185" s="67"/>
      <c r="B185" s="68"/>
      <c r="C185" s="73" t="s">
        <v>112</v>
      </c>
      <c r="D185" s="45"/>
      <c r="E185" s="45"/>
      <c r="F185" s="32"/>
      <c r="G185" s="32"/>
      <c r="H185" s="57"/>
      <c r="I185" s="187">
        <f>SUM(I186:I186)</f>
        <v>0</v>
      </c>
      <c r="J185" s="54"/>
      <c r="K185" s="54"/>
      <c r="L185" s="54"/>
      <c r="M185" s="210"/>
      <c r="N185" s="69"/>
      <c r="O185" s="212"/>
      <c r="P185" s="32"/>
    </row>
    <row r="186" spans="1:16" ht="15" customHeight="1" x14ac:dyDescent="0.35">
      <c r="A186" s="67"/>
      <c r="B186" s="68"/>
      <c r="C186" s="48" t="s">
        <v>33</v>
      </c>
      <c r="D186" s="72"/>
      <c r="E186" s="72"/>
      <c r="F186" s="72"/>
      <c r="G186" s="72"/>
      <c r="H186" s="57"/>
      <c r="I186" s="188">
        <v>0</v>
      </c>
      <c r="J186" s="54"/>
      <c r="K186" s="54"/>
      <c r="L186" s="54"/>
      <c r="M186" s="210"/>
      <c r="N186" s="214"/>
      <c r="O186" s="212"/>
      <c r="P186" s="32"/>
    </row>
    <row r="187" spans="1:16" s="207" customFormat="1" ht="15" thickBot="1" x14ac:dyDescent="0.4">
      <c r="A187" s="67"/>
      <c r="B187" s="68"/>
      <c r="C187" s="221"/>
      <c r="D187" s="221"/>
      <c r="E187" s="221"/>
      <c r="F187" s="221"/>
      <c r="G187" s="221"/>
      <c r="H187" s="222"/>
      <c r="I187" s="223"/>
      <c r="J187" s="209"/>
      <c r="K187" s="54"/>
      <c r="L187" s="54"/>
      <c r="M187" s="210"/>
      <c r="N187" s="214"/>
      <c r="O187" s="212"/>
      <c r="P187" s="32"/>
    </row>
    <row r="188" spans="1:16" ht="19" thickBot="1" x14ac:dyDescent="0.5">
      <c r="A188" s="67"/>
      <c r="B188" s="68"/>
      <c r="C188" s="37" t="s">
        <v>13</v>
      </c>
      <c r="D188" s="32"/>
      <c r="E188" s="32"/>
      <c r="F188" s="32"/>
      <c r="G188" s="32"/>
      <c r="H188" s="110" t="s">
        <v>34</v>
      </c>
      <c r="I188" s="63">
        <f>I182+I185</f>
        <v>0</v>
      </c>
      <c r="J188" s="144" t="s">
        <v>37</v>
      </c>
      <c r="K188" s="689" t="s">
        <v>40</v>
      </c>
      <c r="L188" s="690"/>
      <c r="M188" s="215"/>
      <c r="N188" s="69"/>
      <c r="O188" s="216"/>
    </row>
    <row r="189" spans="1:16" ht="15" thickTop="1" x14ac:dyDescent="0.35">
      <c r="A189" s="32"/>
      <c r="B189" s="32"/>
      <c r="C189" s="38"/>
      <c r="D189" s="32"/>
      <c r="E189" s="32"/>
      <c r="F189" s="32"/>
      <c r="G189" s="32"/>
      <c r="H189" s="32"/>
      <c r="I189" s="98" t="s">
        <v>31</v>
      </c>
      <c r="L189" s="38"/>
      <c r="M189" s="212"/>
      <c r="N189" s="217"/>
      <c r="O189" s="212"/>
      <c r="P189" s="32"/>
    </row>
    <row r="190" spans="1:16" x14ac:dyDescent="0.35">
      <c r="A190" s="67"/>
      <c r="B190" s="59"/>
      <c r="C190" s="59"/>
      <c r="D190" s="59"/>
      <c r="E190" s="59"/>
      <c r="F190" s="59"/>
      <c r="G190" s="59"/>
      <c r="H190" s="59"/>
      <c r="I190" s="59"/>
      <c r="J190" s="5"/>
      <c r="K190" s="38"/>
      <c r="L190" s="38"/>
      <c r="M190" s="38"/>
      <c r="N190" s="32"/>
      <c r="O190" s="38"/>
      <c r="P190" s="32"/>
    </row>
    <row r="191" spans="1:16" x14ac:dyDescent="0.35">
      <c r="A191" s="41"/>
      <c r="B191" s="74"/>
      <c r="C191" s="74"/>
      <c r="D191" s="74"/>
      <c r="E191" s="74"/>
      <c r="F191" s="74"/>
      <c r="G191" s="74"/>
      <c r="H191" s="74"/>
      <c r="I191" s="74"/>
      <c r="J191" s="44"/>
      <c r="K191" s="44"/>
      <c r="L191" s="44"/>
      <c r="M191" s="44"/>
      <c r="N191" s="32"/>
      <c r="O191" s="38"/>
      <c r="P191" s="32"/>
    </row>
    <row r="192" spans="1:16" x14ac:dyDescent="0.35">
      <c r="A192" s="32"/>
      <c r="B192" s="32"/>
      <c r="C192" s="32"/>
      <c r="D192" s="32"/>
      <c r="E192" s="32"/>
      <c r="F192" s="32"/>
      <c r="G192" s="32"/>
      <c r="H192" s="32"/>
      <c r="I192" s="32"/>
      <c r="J192" s="38"/>
      <c r="K192" s="38"/>
      <c r="L192" s="38"/>
      <c r="M192" s="38"/>
      <c r="N192" s="32"/>
      <c r="O192" s="38"/>
      <c r="P192" s="32"/>
    </row>
    <row r="193" spans="1:15" x14ac:dyDescent="0.35">
      <c r="C193" s="681"/>
      <c r="D193" s="681"/>
      <c r="E193" s="681"/>
      <c r="F193" s="681"/>
      <c r="G193" s="681"/>
      <c r="H193" s="681"/>
    </row>
    <row r="194" spans="1:15" x14ac:dyDescent="0.35">
      <c r="A194" s="2" t="s">
        <v>29</v>
      </c>
      <c r="B194" s="207"/>
      <c r="C194" s="681"/>
      <c r="D194" s="681"/>
      <c r="E194" s="681"/>
      <c r="F194" s="681"/>
      <c r="G194" s="681"/>
      <c r="H194" s="681"/>
    </row>
    <row r="195" spans="1:15" x14ac:dyDescent="0.35">
      <c r="A195" s="98" t="s">
        <v>31</v>
      </c>
      <c r="B195" s="99" t="s">
        <v>32</v>
      </c>
    </row>
    <row r="196" spans="1:15" x14ac:dyDescent="0.35">
      <c r="A196" s="100" t="s">
        <v>34</v>
      </c>
      <c r="B196" s="99" t="s">
        <v>35</v>
      </c>
    </row>
    <row r="197" spans="1:15" x14ac:dyDescent="0.35">
      <c r="A197" s="77" t="s">
        <v>28</v>
      </c>
      <c r="B197" s="99" t="s">
        <v>30</v>
      </c>
      <c r="C197" s="78"/>
      <c r="D197" s="78"/>
      <c r="E197" s="78"/>
      <c r="F197" s="681"/>
      <c r="G197" s="681"/>
      <c r="H197" s="681"/>
    </row>
    <row r="198" spans="1:15" x14ac:dyDescent="0.35">
      <c r="A198" s="79" t="s">
        <v>37</v>
      </c>
      <c r="B198" s="99" t="s">
        <v>108</v>
      </c>
      <c r="C198" s="76"/>
      <c r="D198" s="76"/>
      <c r="E198" s="76"/>
      <c r="F198" s="681"/>
      <c r="G198" s="681"/>
      <c r="H198" s="681"/>
    </row>
    <row r="199" spans="1:15" s="132" customFormat="1" x14ac:dyDescent="0.35">
      <c r="A199" s="143" t="s">
        <v>37</v>
      </c>
      <c r="B199" s="99" t="s">
        <v>355</v>
      </c>
      <c r="C199" s="76"/>
      <c r="D199" s="76"/>
      <c r="E199" s="76"/>
      <c r="J199" s="25"/>
      <c r="K199" s="25"/>
      <c r="L199" s="25"/>
      <c r="M199" s="25"/>
      <c r="O199" s="25"/>
    </row>
    <row r="200" spans="1:15" x14ac:dyDescent="0.35">
      <c r="A200" s="115" t="s">
        <v>57</v>
      </c>
      <c r="B200" s="99" t="s">
        <v>354</v>
      </c>
      <c r="C200" s="78"/>
      <c r="D200" s="78"/>
      <c r="E200" s="78"/>
      <c r="F200" s="681"/>
      <c r="G200" s="681"/>
      <c r="H200" s="681"/>
    </row>
    <row r="201" spans="1:15" x14ac:dyDescent="0.35">
      <c r="C201" s="681"/>
      <c r="D201" s="681"/>
      <c r="E201" s="681"/>
      <c r="F201" s="681"/>
      <c r="G201" s="681"/>
      <c r="H201" s="681"/>
    </row>
    <row r="202" spans="1:15" x14ac:dyDescent="0.35">
      <c r="C202" s="681"/>
      <c r="D202" s="681"/>
      <c r="E202" s="681"/>
      <c r="F202" s="681"/>
      <c r="G202" s="681"/>
      <c r="H202" s="681"/>
    </row>
    <row r="203" spans="1:15" x14ac:dyDescent="0.35">
      <c r="B203" s="681"/>
      <c r="C203" s="681"/>
      <c r="D203" s="681"/>
      <c r="E203" s="681"/>
      <c r="F203" s="681"/>
      <c r="G203" s="681"/>
      <c r="H203" s="681"/>
      <c r="I203" s="681"/>
    </row>
    <row r="204" spans="1:15" x14ac:dyDescent="0.35">
      <c r="B204" s="681"/>
      <c r="C204" s="681"/>
      <c r="D204" s="681"/>
      <c r="E204" s="681"/>
      <c r="F204" s="681"/>
      <c r="G204" s="681"/>
      <c r="H204" s="681"/>
      <c r="I204" s="681"/>
    </row>
    <row r="205" spans="1:15" x14ac:dyDescent="0.35">
      <c r="B205" s="681"/>
      <c r="C205" s="681"/>
      <c r="D205" s="681"/>
      <c r="E205" s="681"/>
      <c r="F205" s="681"/>
      <c r="G205" s="681"/>
      <c r="H205" s="681"/>
      <c r="I205" s="681"/>
    </row>
    <row r="206" spans="1:15" x14ac:dyDescent="0.35">
      <c r="B206" s="681"/>
      <c r="C206" s="681"/>
      <c r="D206" s="681"/>
      <c r="E206" s="681"/>
      <c r="F206" s="681"/>
      <c r="G206" s="681"/>
      <c r="H206" s="681"/>
      <c r="I206" s="681"/>
    </row>
  </sheetData>
  <mergeCells count="48">
    <mergeCell ref="K168:L168"/>
    <mergeCell ref="K23:L25"/>
    <mergeCell ref="K175:L175"/>
    <mergeCell ref="B27:I27"/>
    <mergeCell ref="K188:L188"/>
    <mergeCell ref="C119:E119"/>
    <mergeCell ref="C61:E61"/>
    <mergeCell ref="K12:L13"/>
    <mergeCell ref="K14:L15"/>
    <mergeCell ref="K19:L19"/>
    <mergeCell ref="K16:L17"/>
    <mergeCell ref="C90:E90"/>
    <mergeCell ref="C32:E32"/>
    <mergeCell ref="C66:E66"/>
    <mergeCell ref="C67:E67"/>
    <mergeCell ref="C52:E52"/>
    <mergeCell ref="F52:H52"/>
    <mergeCell ref="B85:I85"/>
    <mergeCell ref="K85:L85"/>
    <mergeCell ref="A3:P3"/>
    <mergeCell ref="K27:L27"/>
    <mergeCell ref="A1:P1"/>
    <mergeCell ref="C193:E193"/>
    <mergeCell ref="F193:H193"/>
    <mergeCell ref="C62:E62"/>
    <mergeCell ref="K18:L18"/>
    <mergeCell ref="C64:E64"/>
    <mergeCell ref="C63:E63"/>
    <mergeCell ref="C65:E65"/>
    <mergeCell ref="A2:O2"/>
    <mergeCell ref="K140:L140"/>
    <mergeCell ref="K82:L82"/>
    <mergeCell ref="K53:L53"/>
    <mergeCell ref="K111:L111"/>
    <mergeCell ref="F32:H32"/>
    <mergeCell ref="F200:H200"/>
    <mergeCell ref="B204:I204"/>
    <mergeCell ref="B205:I205"/>
    <mergeCell ref="B206:I206"/>
    <mergeCell ref="C194:E194"/>
    <mergeCell ref="F194:H194"/>
    <mergeCell ref="C201:E201"/>
    <mergeCell ref="F201:H201"/>
    <mergeCell ref="C202:E202"/>
    <mergeCell ref="F202:H202"/>
    <mergeCell ref="B203:I203"/>
    <mergeCell ref="F198:H198"/>
    <mergeCell ref="F197:H197"/>
  </mergeCells>
  <pageMargins left="0.7" right="0.7" top="0.75" bottom="0.75" header="0.3" footer="0.3"/>
  <pageSetup paperSize="9" scale="51" fitToHeight="0" orientation="landscape" r:id="rId1"/>
  <headerFooter>
    <oddFooter>Page &amp;P of &amp;N</oddFooter>
  </headerFooter>
  <rowBreaks count="3" manualBreakCount="3">
    <brk id="57" max="16383" man="1"/>
    <brk id="115" max="16383" man="1"/>
    <brk id="178"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A1:N38"/>
  <sheetViews>
    <sheetView view="pageBreakPreview" topLeftCell="E10" zoomScale="85" zoomScaleNormal="100" zoomScaleSheetLayoutView="85" workbookViewId="0">
      <selection activeCell="E11" sqref="E11"/>
    </sheetView>
  </sheetViews>
  <sheetFormatPr defaultColWidth="9.1796875" defaultRowHeight="14.5" x14ac:dyDescent="0.35"/>
  <cols>
    <col min="1" max="1" width="3.1796875" style="148" hidden="1" customWidth="1"/>
    <col min="2" max="2" width="45.1796875" style="148" customWidth="1"/>
    <col min="3" max="3" width="45.1796875" style="165" customWidth="1"/>
    <col min="4" max="4" width="50.26953125" style="148" customWidth="1"/>
    <col min="5" max="5" width="97.7265625" style="552" customWidth="1"/>
    <col min="6" max="6" width="21.1796875" style="3" customWidth="1"/>
    <col min="7" max="7" width="26.7265625" style="148" customWidth="1"/>
    <col min="8" max="9" width="9.1796875" style="148"/>
    <col min="10" max="10" width="13.81640625" style="148" customWidth="1"/>
    <col min="11" max="11" width="17.7265625" style="148" customWidth="1"/>
    <col min="12" max="16384" width="9.1796875" style="148"/>
  </cols>
  <sheetData>
    <row r="1" spans="1:14" ht="18.5" x14ac:dyDescent="0.35">
      <c r="B1" s="707" t="s">
        <v>347</v>
      </c>
      <c r="C1" s="708"/>
      <c r="D1" s="708"/>
      <c r="E1" s="708"/>
      <c r="F1" s="708"/>
      <c r="G1" s="708"/>
      <c r="H1" s="20"/>
    </row>
    <row r="2" spans="1:14" ht="18.5" x14ac:dyDescent="0.45">
      <c r="B2" s="30"/>
      <c r="C2" s="30"/>
      <c r="D2" s="30"/>
      <c r="E2" s="30"/>
      <c r="F2" s="31"/>
      <c r="G2" s="30"/>
    </row>
    <row r="3" spans="1:14" ht="18.5" x14ac:dyDescent="0.45">
      <c r="A3" s="708" t="s">
        <v>271</v>
      </c>
      <c r="B3" s="708"/>
      <c r="C3" s="708"/>
      <c r="D3" s="708"/>
      <c r="E3" s="708"/>
      <c r="F3" s="708"/>
      <c r="G3" s="708"/>
      <c r="H3" s="149"/>
      <c r="I3" s="149"/>
      <c r="J3" s="11"/>
      <c r="K3" s="11"/>
      <c r="L3" s="11"/>
      <c r="M3" s="11"/>
      <c r="N3" s="11"/>
    </row>
    <row r="6" spans="1:14" s="10" customFormat="1" ht="15.5" x14ac:dyDescent="0.35">
      <c r="B6" s="21" t="s">
        <v>73</v>
      </c>
      <c r="C6" s="21"/>
      <c r="F6" s="7"/>
      <c r="G6" s="6"/>
      <c r="H6" s="6"/>
      <c r="I6" s="6"/>
      <c r="J6" s="6"/>
      <c r="K6" s="8"/>
      <c r="L6" s="9"/>
      <c r="M6" s="6"/>
      <c r="N6" s="9"/>
    </row>
    <row r="7" spans="1:14" ht="15" thickBot="1" x14ac:dyDescent="0.4"/>
    <row r="8" spans="1:14" ht="25.5" customHeight="1" thickBot="1" x14ac:dyDescent="0.4">
      <c r="A8" s="19" t="s">
        <v>43</v>
      </c>
      <c r="B8" s="194" t="s">
        <v>45</v>
      </c>
      <c r="C8" s="438" t="s">
        <v>79</v>
      </c>
      <c r="D8" s="195" t="s">
        <v>46</v>
      </c>
      <c r="E8" s="13" t="s">
        <v>440</v>
      </c>
      <c r="F8" s="196" t="s">
        <v>44</v>
      </c>
      <c r="G8" s="197" t="s">
        <v>51</v>
      </c>
      <c r="H8" s="81"/>
      <c r="I8" s="81"/>
      <c r="K8" s="171"/>
    </row>
    <row r="9" spans="1:14" s="18" customFormat="1" ht="176.25" customHeight="1" x14ac:dyDescent="0.35">
      <c r="B9" s="419" t="s">
        <v>93</v>
      </c>
      <c r="C9" s="420" t="s">
        <v>94</v>
      </c>
      <c r="D9" s="198" t="s">
        <v>95</v>
      </c>
      <c r="E9" s="198" t="s">
        <v>437</v>
      </c>
      <c r="F9" s="199">
        <v>7500</v>
      </c>
      <c r="G9" s="427" t="s">
        <v>417</v>
      </c>
    </row>
    <row r="10" spans="1:14" s="18" customFormat="1" ht="115.5" customHeight="1" x14ac:dyDescent="0.35">
      <c r="B10" s="421" t="s">
        <v>114</v>
      </c>
      <c r="C10" s="422" t="s">
        <v>115</v>
      </c>
      <c r="D10" s="164" t="s">
        <v>116</v>
      </c>
      <c r="E10" s="164" t="s">
        <v>438</v>
      </c>
      <c r="F10" s="123">
        <v>951547.63</v>
      </c>
      <c r="G10" s="133" t="s">
        <v>416</v>
      </c>
    </row>
    <row r="11" spans="1:14" s="18" customFormat="1" ht="218" thickBot="1" x14ac:dyDescent="0.4">
      <c r="B11" s="321" t="s">
        <v>340</v>
      </c>
      <c r="C11" s="322" t="s">
        <v>338</v>
      </c>
      <c r="D11" s="322" t="s">
        <v>339</v>
      </c>
      <c r="E11" s="322" t="s">
        <v>439</v>
      </c>
      <c r="F11" s="124">
        <v>1632.82</v>
      </c>
      <c r="G11" s="429" t="s">
        <v>418</v>
      </c>
    </row>
    <row r="12" spans="1:14" x14ac:dyDescent="0.35">
      <c r="B12" s="104"/>
      <c r="C12" s="104"/>
      <c r="D12" s="103"/>
      <c r="E12" s="103"/>
      <c r="F12" s="105"/>
    </row>
    <row r="13" spans="1:14" ht="15" thickBot="1" x14ac:dyDescent="0.4">
      <c r="B13" s="4" t="s">
        <v>13</v>
      </c>
      <c r="C13" s="4"/>
      <c r="F13" s="15">
        <f>SUM(F9:F11)</f>
        <v>960680.45</v>
      </c>
      <c r="G13" s="144" t="s">
        <v>37</v>
      </c>
      <c r="H13" s="80"/>
      <c r="I13" s="80"/>
    </row>
    <row r="14" spans="1:14" ht="15" thickTop="1" x14ac:dyDescent="0.35">
      <c r="F14" s="98" t="s">
        <v>31</v>
      </c>
    </row>
    <row r="16" spans="1:14" ht="15.5" x14ac:dyDescent="0.35">
      <c r="B16" s="21" t="s">
        <v>272</v>
      </c>
      <c r="C16" s="21"/>
      <c r="D16" s="22"/>
      <c r="E16" s="22"/>
      <c r="F16" s="23"/>
      <c r="G16" s="24"/>
      <c r="H16" s="109"/>
    </row>
    <row r="17" spans="1:11" ht="15" thickBot="1" x14ac:dyDescent="0.4"/>
    <row r="18" spans="1:11" ht="25.5" customHeight="1" thickBot="1" x14ac:dyDescent="0.4">
      <c r="A18" s="233" t="s">
        <v>43</v>
      </c>
      <c r="B18" s="194" t="s">
        <v>45</v>
      </c>
      <c r="C18" s="438" t="s">
        <v>79</v>
      </c>
      <c r="D18" s="195" t="s">
        <v>46</v>
      </c>
      <c r="E18" s="13" t="s">
        <v>432</v>
      </c>
      <c r="F18" s="196" t="s">
        <v>44</v>
      </c>
      <c r="G18" s="197" t="s">
        <v>51</v>
      </c>
    </row>
    <row r="19" spans="1:11" ht="72.5" x14ac:dyDescent="0.35">
      <c r="A19" s="419" t="s">
        <v>67</v>
      </c>
      <c r="B19" s="198" t="s">
        <v>66</v>
      </c>
      <c r="C19" s="420" t="s">
        <v>213</v>
      </c>
      <c r="D19" s="198" t="s">
        <v>214</v>
      </c>
      <c r="E19" s="709" t="s">
        <v>451</v>
      </c>
      <c r="F19" s="199">
        <v>336.86</v>
      </c>
      <c r="G19" s="427" t="s">
        <v>419</v>
      </c>
      <c r="H19" s="18"/>
      <c r="I19" s="18"/>
      <c r="J19" s="18"/>
      <c r="K19" s="18"/>
    </row>
    <row r="20" spans="1:11" s="544" customFormat="1" ht="78" customHeight="1" x14ac:dyDescent="0.35">
      <c r="A20" s="421"/>
      <c r="B20" s="164" t="s">
        <v>66</v>
      </c>
      <c r="C20" s="422" t="s">
        <v>218</v>
      </c>
      <c r="D20" s="164" t="s">
        <v>219</v>
      </c>
      <c r="E20" s="710"/>
      <c r="F20" s="123">
        <v>168.43</v>
      </c>
      <c r="G20" s="133" t="s">
        <v>419</v>
      </c>
      <c r="H20" s="18"/>
      <c r="I20" s="18"/>
      <c r="J20" s="18"/>
      <c r="K20" s="18"/>
    </row>
    <row r="21" spans="1:11" s="544" customFormat="1" ht="160.5" customHeight="1" x14ac:dyDescent="0.35">
      <c r="A21" s="421"/>
      <c r="B21" s="164" t="s">
        <v>420</v>
      </c>
      <c r="C21" s="422" t="s">
        <v>194</v>
      </c>
      <c r="D21" s="164" t="s">
        <v>195</v>
      </c>
      <c r="E21" s="553" t="s">
        <v>449</v>
      </c>
      <c r="F21" s="123">
        <v>16592.2</v>
      </c>
      <c r="G21" s="290" t="s">
        <v>422</v>
      </c>
      <c r="H21" s="18"/>
      <c r="I21" s="18"/>
      <c r="J21" s="18"/>
      <c r="K21" s="18"/>
    </row>
    <row r="22" spans="1:11" s="544" customFormat="1" ht="160.5" customHeight="1" x14ac:dyDescent="0.35">
      <c r="A22" s="421"/>
      <c r="B22" s="164" t="s">
        <v>190</v>
      </c>
      <c r="C22" s="422" t="s">
        <v>191</v>
      </c>
      <c r="D22" s="164" t="s">
        <v>192</v>
      </c>
      <c r="E22" s="553" t="s">
        <v>448</v>
      </c>
      <c r="F22" s="123">
        <v>3870</v>
      </c>
      <c r="G22" s="133" t="s">
        <v>424</v>
      </c>
      <c r="H22" s="18"/>
      <c r="I22" s="18"/>
      <c r="J22" s="18"/>
      <c r="K22" s="18"/>
    </row>
    <row r="23" spans="1:11" s="544" customFormat="1" ht="340.5" customHeight="1" thickBot="1" x14ac:dyDescent="0.4">
      <c r="A23" s="321"/>
      <c r="B23" s="135" t="s">
        <v>66</v>
      </c>
      <c r="C23" s="322" t="s">
        <v>200</v>
      </c>
      <c r="D23" s="135" t="s">
        <v>423</v>
      </c>
      <c r="E23" s="135" t="s">
        <v>450</v>
      </c>
      <c r="F23" s="124">
        <v>4705.5</v>
      </c>
      <c r="G23" s="546" t="s">
        <v>425</v>
      </c>
      <c r="H23" s="18"/>
      <c r="I23" s="18"/>
      <c r="J23" s="18"/>
      <c r="K23" s="18"/>
    </row>
    <row r="25" spans="1:11" ht="15" thickBot="1" x14ac:dyDescent="0.4">
      <c r="F25" s="15">
        <f>SUM(F19:F23)</f>
        <v>25672.99</v>
      </c>
      <c r="G25" s="144" t="s">
        <v>37</v>
      </c>
      <c r="H25" s="78"/>
      <c r="I25" s="78"/>
    </row>
    <row r="26" spans="1:11" ht="15" thickTop="1" x14ac:dyDescent="0.35">
      <c r="F26" s="98" t="s">
        <v>31</v>
      </c>
      <c r="G26" s="33"/>
    </row>
    <row r="27" spans="1:11" s="208" customFormat="1" x14ac:dyDescent="0.35">
      <c r="E27" s="552"/>
      <c r="F27" s="98"/>
      <c r="G27" s="33"/>
    </row>
    <row r="28" spans="1:11" s="208" customFormat="1" ht="15.5" x14ac:dyDescent="0.35">
      <c r="B28" s="21" t="s">
        <v>124</v>
      </c>
      <c r="C28" s="21"/>
      <c r="D28" s="22"/>
      <c r="E28" s="22"/>
      <c r="F28" s="23"/>
      <c r="G28" s="24"/>
      <c r="H28" s="109"/>
    </row>
    <row r="29" spans="1:11" s="208" customFormat="1" ht="15" thickBot="1" x14ac:dyDescent="0.4">
      <c r="E29" s="552"/>
      <c r="F29" s="3"/>
    </row>
    <row r="30" spans="1:11" s="208" customFormat="1" ht="25.5" customHeight="1" thickBot="1" x14ac:dyDescent="0.4">
      <c r="A30" s="19" t="s">
        <v>43</v>
      </c>
      <c r="B30" s="12" t="s">
        <v>45</v>
      </c>
      <c r="C30" s="173" t="s">
        <v>79</v>
      </c>
      <c r="D30" s="13" t="s">
        <v>46</v>
      </c>
      <c r="E30" s="13"/>
      <c r="F30" s="29" t="s">
        <v>44</v>
      </c>
      <c r="G30" s="14" t="s">
        <v>51</v>
      </c>
    </row>
    <row r="31" spans="1:11" s="208" customFormat="1" ht="15.75" customHeight="1" thickBot="1" x14ac:dyDescent="0.4">
      <c r="A31" s="202" t="s">
        <v>67</v>
      </c>
      <c r="B31" s="151" t="s">
        <v>80</v>
      </c>
      <c r="C31" s="186" t="s">
        <v>80</v>
      </c>
      <c r="D31" s="152" t="s">
        <v>80</v>
      </c>
      <c r="E31" s="152"/>
      <c r="F31" s="114">
        <v>0</v>
      </c>
      <c r="G31" s="189" t="s">
        <v>80</v>
      </c>
      <c r="H31" s="18"/>
      <c r="I31" s="18"/>
      <c r="J31" s="18"/>
      <c r="K31" s="18"/>
    </row>
    <row r="32" spans="1:11" s="208" customFormat="1" x14ac:dyDescent="0.35">
      <c r="E32" s="552"/>
      <c r="F32" s="3"/>
    </row>
    <row r="33" spans="2:9" s="208" customFormat="1" ht="15" thickBot="1" x14ac:dyDescent="0.4">
      <c r="E33" s="552"/>
      <c r="F33" s="15">
        <f>SUM(F31:F31)</f>
        <v>0</v>
      </c>
      <c r="G33" s="144" t="s">
        <v>37</v>
      </c>
      <c r="H33" s="78"/>
      <c r="I33" s="78"/>
    </row>
    <row r="34" spans="2:9" s="237" customFormat="1" ht="15" thickTop="1" x14ac:dyDescent="0.35">
      <c r="E34" s="552"/>
      <c r="F34" s="98" t="s">
        <v>31</v>
      </c>
      <c r="G34" s="144"/>
      <c r="H34" s="78"/>
      <c r="I34" s="78"/>
    </row>
    <row r="35" spans="2:9" s="237" customFormat="1" x14ac:dyDescent="0.35">
      <c r="E35" s="552"/>
      <c r="F35" s="125"/>
      <c r="G35" s="144"/>
      <c r="H35" s="78"/>
      <c r="I35" s="78"/>
    </row>
    <row r="36" spans="2:9" x14ac:dyDescent="0.35">
      <c r="B36" s="2" t="s">
        <v>29</v>
      </c>
      <c r="C36" s="318"/>
    </row>
    <row r="37" spans="2:9" x14ac:dyDescent="0.35">
      <c r="B37" s="98" t="s">
        <v>31</v>
      </c>
      <c r="C37" s="99" t="s">
        <v>32</v>
      </c>
    </row>
    <row r="38" spans="2:9" x14ac:dyDescent="0.35">
      <c r="B38" s="143" t="s">
        <v>37</v>
      </c>
      <c r="C38" s="99" t="s">
        <v>355</v>
      </c>
    </row>
  </sheetData>
  <mergeCells count="3">
    <mergeCell ref="B1:G1"/>
    <mergeCell ref="A3:G3"/>
    <mergeCell ref="E19:E20"/>
  </mergeCells>
  <pageMargins left="0.7" right="0.7" top="0.75" bottom="0.75" header="0.3" footer="0.3"/>
  <pageSetup paperSize="9" scale="45" fitToHeight="0" orientation="landscape" r:id="rId1"/>
  <rowBreaks count="2" manualBreakCount="2">
    <brk id="15" max="5" man="1"/>
    <brk id="27"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AA43"/>
  <sheetViews>
    <sheetView topLeftCell="A15" zoomScale="85" zoomScaleNormal="85" zoomScaleSheetLayoutView="130" workbookViewId="0">
      <selection activeCell="E11" sqref="E11"/>
    </sheetView>
  </sheetViews>
  <sheetFormatPr defaultColWidth="9.1796875" defaultRowHeight="13.5" x14ac:dyDescent="0.35"/>
  <cols>
    <col min="1" max="6" width="9.1796875" style="251"/>
    <col min="7" max="7" width="3.54296875" style="251" customWidth="1"/>
    <col min="8" max="8" width="2" style="251" hidden="1" customWidth="1"/>
    <col min="9" max="10" width="9.1796875" style="251" hidden="1" customWidth="1"/>
    <col min="11" max="11" width="2.26953125" style="251" hidden="1" customWidth="1"/>
    <col min="12" max="12" width="9.1796875" style="251" hidden="1" customWidth="1"/>
    <col min="13" max="13" width="2.7265625" style="251" hidden="1" customWidth="1"/>
    <col min="14" max="14" width="9.26953125" style="251" hidden="1" customWidth="1"/>
    <col min="15" max="15" width="5" style="251" hidden="1" customWidth="1"/>
    <col min="16" max="16" width="13.1796875" style="251" customWidth="1"/>
    <col min="17" max="18" width="14.1796875" style="251" customWidth="1"/>
    <col min="19" max="20" width="9.1796875" style="251"/>
    <col min="21" max="21" width="13.1796875" style="251" bestFit="1" customWidth="1"/>
    <col min="22" max="16384" width="9.1796875" style="251"/>
  </cols>
  <sheetData>
    <row r="1" spans="1:19" s="246" customFormat="1" ht="18.5" x14ac:dyDescent="0.35">
      <c r="B1" s="489" t="s">
        <v>347</v>
      </c>
      <c r="C1" s="20"/>
      <c r="D1" s="20"/>
      <c r="E1" s="20"/>
      <c r="F1" s="20"/>
      <c r="G1" s="20"/>
    </row>
    <row r="2" spans="1:19" s="246" customFormat="1" ht="18.5" x14ac:dyDescent="0.45">
      <c r="B2" s="30"/>
      <c r="C2" s="30"/>
      <c r="D2" s="30"/>
      <c r="E2" s="31"/>
      <c r="F2" s="30"/>
    </row>
    <row r="3" spans="1:19" s="246" customFormat="1" ht="18.5" x14ac:dyDescent="0.35">
      <c r="A3" s="708" t="s">
        <v>274</v>
      </c>
      <c r="B3" s="708"/>
      <c r="C3" s="708"/>
      <c r="D3" s="708"/>
      <c r="E3" s="708"/>
      <c r="F3" s="708"/>
      <c r="G3" s="708"/>
      <c r="H3" s="708"/>
      <c r="I3" s="708"/>
      <c r="J3" s="708"/>
      <c r="K3" s="708"/>
      <c r="L3" s="708"/>
      <c r="M3" s="708"/>
      <c r="N3" s="708"/>
      <c r="O3" s="708"/>
      <c r="P3" s="708"/>
      <c r="Q3" s="708"/>
      <c r="R3" s="708"/>
    </row>
    <row r="5" spans="1:19" s="250" customFormat="1" ht="51.75" customHeight="1" thickBot="1" x14ac:dyDescent="0.4">
      <c r="A5" s="713" t="s">
        <v>129</v>
      </c>
      <c r="B5" s="713"/>
      <c r="C5" s="713"/>
      <c r="D5" s="713"/>
      <c r="E5" s="713"/>
      <c r="F5" s="713"/>
      <c r="G5" s="713"/>
      <c r="H5" s="713"/>
      <c r="I5" s="713"/>
      <c r="J5" s="713"/>
      <c r="K5" s="713"/>
      <c r="L5" s="713"/>
      <c r="M5" s="713"/>
      <c r="N5" s="713"/>
      <c r="O5" s="713"/>
      <c r="P5" s="713"/>
      <c r="Q5" s="713"/>
      <c r="R5" s="713"/>
    </row>
    <row r="6" spans="1:19" ht="34.5" customHeight="1" x14ac:dyDescent="0.35">
      <c r="A6" s="714" t="s">
        <v>463</v>
      </c>
      <c r="B6" s="715"/>
      <c r="C6" s="715"/>
      <c r="D6" s="715"/>
      <c r="E6" s="715"/>
      <c r="F6" s="715"/>
      <c r="G6" s="715"/>
      <c r="H6" s="715"/>
      <c r="I6" s="715"/>
      <c r="J6" s="715"/>
      <c r="K6" s="715"/>
      <c r="L6" s="715"/>
      <c r="M6" s="715"/>
      <c r="N6" s="715"/>
      <c r="O6" s="715"/>
      <c r="P6" s="715"/>
      <c r="Q6" s="715"/>
      <c r="R6" s="716"/>
    </row>
    <row r="7" spans="1:19" s="252" customFormat="1" ht="33" customHeight="1" x14ac:dyDescent="0.35">
      <c r="A7" s="717" t="s">
        <v>130</v>
      </c>
      <c r="B7" s="718"/>
      <c r="C7" s="718"/>
      <c r="D7" s="718"/>
      <c r="E7" s="718"/>
      <c r="F7" s="718"/>
      <c r="G7" s="718"/>
      <c r="H7" s="718"/>
      <c r="I7" s="718"/>
      <c r="J7" s="718"/>
      <c r="K7" s="718"/>
      <c r="L7" s="718"/>
      <c r="M7" s="718"/>
      <c r="N7" s="718"/>
      <c r="O7" s="718"/>
      <c r="P7" s="247" t="s">
        <v>131</v>
      </c>
      <c r="Q7" s="248" t="s">
        <v>132</v>
      </c>
      <c r="R7" s="249" t="s">
        <v>13</v>
      </c>
    </row>
    <row r="8" spans="1:19" s="252" customFormat="1" ht="18" customHeight="1" x14ac:dyDescent="0.35">
      <c r="A8" s="711" t="s">
        <v>133</v>
      </c>
      <c r="B8" s="712"/>
      <c r="C8" s="712"/>
      <c r="D8" s="712"/>
      <c r="E8" s="712"/>
      <c r="F8" s="712"/>
      <c r="G8" s="712"/>
      <c r="H8" s="712"/>
      <c r="I8" s="712"/>
      <c r="J8" s="712"/>
      <c r="K8" s="712"/>
      <c r="L8" s="712"/>
      <c r="M8" s="712"/>
      <c r="N8" s="712"/>
      <c r="O8" s="712"/>
      <c r="P8" s="253" t="s">
        <v>134</v>
      </c>
      <c r="Q8" s="253"/>
      <c r="R8" s="254"/>
    </row>
    <row r="9" spans="1:19" s="252" customFormat="1" ht="18" customHeight="1" x14ac:dyDescent="0.35">
      <c r="A9" s="711" t="s">
        <v>135</v>
      </c>
      <c r="B9" s="712"/>
      <c r="C9" s="712"/>
      <c r="D9" s="712"/>
      <c r="E9" s="712"/>
      <c r="F9" s="712"/>
      <c r="G9" s="712"/>
      <c r="H9" s="712"/>
      <c r="I9" s="712"/>
      <c r="J9" s="712"/>
      <c r="K9" s="712"/>
      <c r="L9" s="712"/>
      <c r="M9" s="712"/>
      <c r="N9" s="712"/>
      <c r="O9" s="712"/>
      <c r="P9" s="253"/>
      <c r="Q9" s="414">
        <f>'Annexure A8.1'!E123</f>
        <v>4</v>
      </c>
      <c r="R9" s="415">
        <f>'Annexure A8.1'!F123</f>
        <v>537315.63</v>
      </c>
      <c r="S9" s="305" t="s">
        <v>275</v>
      </c>
    </row>
    <row r="10" spans="1:19" s="252" customFormat="1" ht="18" customHeight="1" x14ac:dyDescent="0.35">
      <c r="A10" s="711" t="s">
        <v>341</v>
      </c>
      <c r="B10" s="712"/>
      <c r="C10" s="712"/>
      <c r="D10" s="712"/>
      <c r="E10" s="712"/>
      <c r="F10" s="712"/>
      <c r="G10" s="712"/>
      <c r="H10" s="712"/>
      <c r="I10" s="712"/>
      <c r="J10" s="712"/>
      <c r="K10" s="712"/>
      <c r="L10" s="712"/>
      <c r="M10" s="712"/>
      <c r="N10" s="712"/>
      <c r="O10" s="712"/>
      <c r="P10" s="253"/>
      <c r="Q10" s="414">
        <f>'Annexure A8.1'!E124</f>
        <v>30</v>
      </c>
      <c r="R10" s="415">
        <f>'Annexure A8.1'!F124</f>
        <v>2072228.1100000003</v>
      </c>
      <c r="S10" s="305" t="s">
        <v>275</v>
      </c>
    </row>
    <row r="11" spans="1:19" s="252" customFormat="1" ht="18" customHeight="1" x14ac:dyDescent="0.35">
      <c r="A11" s="711" t="s">
        <v>137</v>
      </c>
      <c r="B11" s="712"/>
      <c r="C11" s="712"/>
      <c r="D11" s="712"/>
      <c r="E11" s="712"/>
      <c r="F11" s="712"/>
      <c r="G11" s="712"/>
      <c r="H11" s="712"/>
      <c r="I11" s="712"/>
      <c r="J11" s="712"/>
      <c r="K11" s="712"/>
      <c r="L11" s="712"/>
      <c r="M11" s="712"/>
      <c r="N11" s="712"/>
      <c r="O11" s="712"/>
      <c r="P11" s="253" t="s">
        <v>138</v>
      </c>
      <c r="Q11" s="253"/>
      <c r="R11" s="254"/>
    </row>
    <row r="12" spans="1:19" s="252" customFormat="1" ht="18" customHeight="1" x14ac:dyDescent="0.35">
      <c r="A12" s="711" t="s">
        <v>135</v>
      </c>
      <c r="B12" s="712"/>
      <c r="C12" s="712"/>
      <c r="D12" s="712"/>
      <c r="E12" s="712"/>
      <c r="F12" s="712"/>
      <c r="G12" s="712"/>
      <c r="H12" s="712"/>
      <c r="I12" s="712"/>
      <c r="J12" s="712"/>
      <c r="K12" s="712"/>
      <c r="L12" s="712"/>
      <c r="M12" s="712"/>
      <c r="N12" s="712"/>
      <c r="O12" s="712"/>
      <c r="P12" s="253"/>
      <c r="Q12" s="414">
        <v>0</v>
      </c>
      <c r="R12" s="415">
        <v>0</v>
      </c>
    </row>
    <row r="13" spans="1:19" s="252" customFormat="1" ht="18" customHeight="1" x14ac:dyDescent="0.35">
      <c r="A13" s="711" t="s">
        <v>136</v>
      </c>
      <c r="B13" s="712"/>
      <c r="C13" s="712"/>
      <c r="D13" s="712"/>
      <c r="E13" s="712"/>
      <c r="F13" s="712"/>
      <c r="G13" s="712"/>
      <c r="H13" s="712"/>
      <c r="I13" s="712"/>
      <c r="J13" s="712"/>
      <c r="K13" s="712"/>
      <c r="L13" s="712"/>
      <c r="M13" s="712"/>
      <c r="N13" s="712"/>
      <c r="O13" s="712"/>
      <c r="P13" s="253"/>
      <c r="Q13" s="414">
        <v>0</v>
      </c>
      <c r="R13" s="415">
        <v>0</v>
      </c>
    </row>
    <row r="14" spans="1:19" s="252" customFormat="1" ht="18" customHeight="1" x14ac:dyDescent="0.35">
      <c r="A14" s="719" t="s">
        <v>139</v>
      </c>
      <c r="B14" s="720"/>
      <c r="C14" s="720"/>
      <c r="D14" s="720"/>
      <c r="E14" s="720"/>
      <c r="F14" s="720"/>
      <c r="G14" s="720"/>
      <c r="H14" s="720"/>
      <c r="I14" s="720"/>
      <c r="J14" s="720"/>
      <c r="K14" s="720"/>
      <c r="L14" s="720"/>
      <c r="M14" s="720"/>
      <c r="N14" s="720"/>
      <c r="O14" s="720"/>
      <c r="P14" s="255"/>
      <c r="Q14" s="261">
        <f>'Annexure A8.1'!E128</f>
        <v>34</v>
      </c>
      <c r="R14" s="283">
        <f>'Annexure A8.1'!F128</f>
        <v>2609543.7400000002</v>
      </c>
      <c r="S14" s="305" t="s">
        <v>275</v>
      </c>
    </row>
    <row r="15" spans="1:19" s="252" customFormat="1" ht="18" customHeight="1" x14ac:dyDescent="0.35">
      <c r="A15" s="721"/>
      <c r="B15" s="722"/>
      <c r="C15" s="722"/>
      <c r="D15" s="722"/>
      <c r="E15" s="722"/>
      <c r="F15" s="722"/>
      <c r="G15" s="722"/>
      <c r="H15" s="722"/>
      <c r="I15" s="722"/>
      <c r="J15" s="722"/>
      <c r="K15" s="722"/>
      <c r="L15" s="722"/>
      <c r="M15" s="722"/>
      <c r="N15" s="722"/>
      <c r="O15" s="722"/>
      <c r="P15" s="253"/>
      <c r="Q15" s="253"/>
      <c r="R15" s="254"/>
    </row>
    <row r="16" spans="1:19" s="252" customFormat="1" ht="18" customHeight="1" x14ac:dyDescent="0.35">
      <c r="A16" s="711" t="s">
        <v>140</v>
      </c>
      <c r="B16" s="712"/>
      <c r="C16" s="712"/>
      <c r="D16" s="712"/>
      <c r="E16" s="712"/>
      <c r="F16" s="712"/>
      <c r="G16" s="712"/>
      <c r="H16" s="712"/>
      <c r="I16" s="712"/>
      <c r="J16" s="712"/>
      <c r="K16" s="712"/>
      <c r="L16" s="712"/>
      <c r="M16" s="712"/>
      <c r="N16" s="712"/>
      <c r="O16" s="712"/>
      <c r="P16" s="256" t="s">
        <v>141</v>
      </c>
      <c r="Q16" s="280">
        <v>0</v>
      </c>
      <c r="R16" s="282">
        <v>0</v>
      </c>
      <c r="S16" s="305"/>
    </row>
    <row r="17" spans="1:27" s="252" customFormat="1" ht="18" customHeight="1" x14ac:dyDescent="0.35">
      <c r="A17" s="711" t="s">
        <v>142</v>
      </c>
      <c r="B17" s="712"/>
      <c r="C17" s="712"/>
      <c r="D17" s="712"/>
      <c r="E17" s="712"/>
      <c r="F17" s="712"/>
      <c r="G17" s="712"/>
      <c r="H17" s="712"/>
      <c r="I17" s="712"/>
      <c r="J17" s="712"/>
      <c r="K17" s="712"/>
      <c r="L17" s="712"/>
      <c r="M17" s="712"/>
      <c r="N17" s="712"/>
      <c r="O17" s="712"/>
      <c r="P17" s="256" t="s">
        <v>143</v>
      </c>
      <c r="Q17" s="280">
        <v>0</v>
      </c>
      <c r="R17" s="282">
        <v>0</v>
      </c>
    </row>
    <row r="18" spans="1:27" s="252" customFormat="1" ht="18" customHeight="1" x14ac:dyDescent="0.35">
      <c r="A18" s="711" t="s">
        <v>144</v>
      </c>
      <c r="B18" s="712"/>
      <c r="C18" s="712"/>
      <c r="D18" s="712"/>
      <c r="E18" s="712"/>
      <c r="F18" s="712"/>
      <c r="G18" s="712"/>
      <c r="H18" s="712"/>
      <c r="I18" s="712"/>
      <c r="J18" s="712"/>
      <c r="K18" s="712"/>
      <c r="L18" s="712"/>
      <c r="M18" s="712"/>
      <c r="N18" s="712"/>
      <c r="O18" s="712"/>
      <c r="P18" s="256" t="s">
        <v>143</v>
      </c>
      <c r="Q18" s="280">
        <v>0</v>
      </c>
      <c r="R18" s="282">
        <v>0</v>
      </c>
    </row>
    <row r="19" spans="1:27" s="252" customFormat="1" ht="18" customHeight="1" x14ac:dyDescent="0.35">
      <c r="A19" s="711" t="s">
        <v>145</v>
      </c>
      <c r="B19" s="712"/>
      <c r="C19" s="712"/>
      <c r="D19" s="712"/>
      <c r="E19" s="712"/>
      <c r="F19" s="712"/>
      <c r="G19" s="712"/>
      <c r="H19" s="712"/>
      <c r="I19" s="712"/>
      <c r="J19" s="712"/>
      <c r="K19" s="712"/>
      <c r="L19" s="712"/>
      <c r="M19" s="712"/>
      <c r="N19" s="712"/>
      <c r="O19" s="712"/>
      <c r="P19" s="256" t="s">
        <v>143</v>
      </c>
      <c r="Q19" s="281">
        <f>'Annexure A8.1'!E136</f>
        <v>2</v>
      </c>
      <c r="R19" s="282">
        <f>'Annexure A8.1'!F136</f>
        <v>398699.57</v>
      </c>
      <c r="S19" s="305" t="s">
        <v>275</v>
      </c>
    </row>
    <row r="20" spans="1:27" s="252" customFormat="1" ht="18" customHeight="1" x14ac:dyDescent="0.35">
      <c r="A20" s="711" t="s">
        <v>146</v>
      </c>
      <c r="B20" s="712"/>
      <c r="C20" s="712"/>
      <c r="D20" s="712"/>
      <c r="E20" s="712"/>
      <c r="F20" s="712"/>
      <c r="G20" s="712"/>
      <c r="H20" s="712"/>
      <c r="I20" s="712"/>
      <c r="J20" s="712"/>
      <c r="K20" s="712"/>
      <c r="L20" s="712"/>
      <c r="M20" s="712"/>
      <c r="N20" s="712"/>
      <c r="O20" s="712"/>
      <c r="P20" s="256" t="s">
        <v>147</v>
      </c>
      <c r="Q20" s="730">
        <f>'Annexure A8.1'!E137</f>
        <v>1</v>
      </c>
      <c r="R20" s="282">
        <f>'Annexure A8.1'!F137</f>
        <v>141795.32</v>
      </c>
      <c r="S20" s="305" t="s">
        <v>275</v>
      </c>
    </row>
    <row r="21" spans="1:27" s="252" customFormat="1" ht="18" customHeight="1" x14ac:dyDescent="0.35">
      <c r="A21" s="711" t="s">
        <v>148</v>
      </c>
      <c r="B21" s="712"/>
      <c r="C21" s="712"/>
      <c r="D21" s="712"/>
      <c r="E21" s="712"/>
      <c r="F21" s="712"/>
      <c r="G21" s="712"/>
      <c r="H21" s="712"/>
      <c r="I21" s="712"/>
      <c r="J21" s="712"/>
      <c r="K21" s="712"/>
      <c r="L21" s="712"/>
      <c r="M21" s="712"/>
      <c r="N21" s="712"/>
      <c r="O21" s="712"/>
      <c r="P21" s="256" t="s">
        <v>147</v>
      </c>
      <c r="Q21" s="730"/>
      <c r="R21" s="282">
        <f>'Annexure A8.1'!F138</f>
        <v>0.72</v>
      </c>
      <c r="S21" s="305" t="s">
        <v>275</v>
      </c>
    </row>
    <row r="22" spans="1:27" s="252" customFormat="1" ht="18" customHeight="1" x14ac:dyDescent="0.35">
      <c r="A22" s="711" t="s">
        <v>149</v>
      </c>
      <c r="B22" s="712"/>
      <c r="C22" s="712"/>
      <c r="D22" s="712"/>
      <c r="E22" s="712"/>
      <c r="F22" s="712"/>
      <c r="G22" s="712"/>
      <c r="H22" s="712"/>
      <c r="I22" s="712"/>
      <c r="J22" s="712"/>
      <c r="K22" s="712"/>
      <c r="L22" s="712"/>
      <c r="M22" s="712"/>
      <c r="N22" s="712"/>
      <c r="O22" s="712"/>
      <c r="P22" s="256" t="s">
        <v>150</v>
      </c>
      <c r="Q22" s="281">
        <v>0</v>
      </c>
      <c r="R22" s="282">
        <v>0</v>
      </c>
      <c r="U22" s="413"/>
    </row>
    <row r="23" spans="1:27" s="252" customFormat="1" ht="18" customHeight="1" x14ac:dyDescent="0.35">
      <c r="A23" s="711" t="s">
        <v>151</v>
      </c>
      <c r="B23" s="712"/>
      <c r="C23" s="712"/>
      <c r="D23" s="712"/>
      <c r="E23" s="712"/>
      <c r="F23" s="712"/>
      <c r="G23" s="712"/>
      <c r="H23" s="712"/>
      <c r="I23" s="712"/>
      <c r="J23" s="712"/>
      <c r="K23" s="712"/>
      <c r="L23" s="712"/>
      <c r="M23" s="712"/>
      <c r="N23" s="712"/>
      <c r="O23" s="712"/>
      <c r="P23" s="256" t="s">
        <v>152</v>
      </c>
      <c r="Q23" s="281">
        <v>0</v>
      </c>
      <c r="R23" s="282">
        <v>0</v>
      </c>
    </row>
    <row r="24" spans="1:27" s="252" customFormat="1" ht="18" customHeight="1" x14ac:dyDescent="0.35">
      <c r="A24" s="711" t="s">
        <v>360</v>
      </c>
      <c r="B24" s="712"/>
      <c r="C24" s="712"/>
      <c r="D24" s="712"/>
      <c r="E24" s="712"/>
      <c r="F24" s="712"/>
      <c r="G24" s="712"/>
      <c r="H24" s="712"/>
      <c r="I24" s="712"/>
      <c r="J24" s="712"/>
      <c r="K24" s="712"/>
      <c r="L24" s="712"/>
      <c r="M24" s="712"/>
      <c r="N24" s="712"/>
      <c r="O24" s="712"/>
      <c r="P24" s="256" t="s">
        <v>153</v>
      </c>
      <c r="Q24" s="281">
        <f>'Annexure A8.1'!E141</f>
        <v>8</v>
      </c>
      <c r="R24" s="282">
        <f>'Annexure A8.1'!F141</f>
        <v>986353.44</v>
      </c>
      <c r="S24" s="305" t="s">
        <v>275</v>
      </c>
    </row>
    <row r="25" spans="1:27" s="252" customFormat="1" ht="18" customHeight="1" x14ac:dyDescent="0.35">
      <c r="A25" s="711" t="s">
        <v>361</v>
      </c>
      <c r="B25" s="712"/>
      <c r="C25" s="712"/>
      <c r="D25" s="712"/>
      <c r="E25" s="712"/>
      <c r="F25" s="712"/>
      <c r="G25" s="712"/>
      <c r="H25" s="712"/>
      <c r="I25" s="712"/>
      <c r="J25" s="712"/>
      <c r="K25" s="712"/>
      <c r="L25" s="712"/>
      <c r="M25" s="712"/>
      <c r="N25" s="712"/>
      <c r="O25" s="712"/>
      <c r="P25" s="256" t="s">
        <v>153</v>
      </c>
      <c r="Q25" s="281">
        <f>'Annexure A8.1'!E142</f>
        <v>17</v>
      </c>
      <c r="R25" s="282">
        <f>'Annexure A8.1'!F142</f>
        <v>1073016.77</v>
      </c>
      <c r="S25" s="305" t="s">
        <v>275</v>
      </c>
    </row>
    <row r="26" spans="1:27" s="252" customFormat="1" ht="18" customHeight="1" x14ac:dyDescent="0.35">
      <c r="A26" s="711" t="s">
        <v>154</v>
      </c>
      <c r="B26" s="712"/>
      <c r="C26" s="712"/>
      <c r="D26" s="712"/>
      <c r="E26" s="712"/>
      <c r="F26" s="712"/>
      <c r="G26" s="712"/>
      <c r="H26" s="712"/>
      <c r="I26" s="712"/>
      <c r="J26" s="712"/>
      <c r="K26" s="712"/>
      <c r="L26" s="712"/>
      <c r="M26" s="712"/>
      <c r="N26" s="712"/>
      <c r="O26" s="712"/>
      <c r="P26" s="256" t="s">
        <v>153</v>
      </c>
      <c r="Q26" s="281">
        <f>'Annexure A8.1'!E143</f>
        <v>6</v>
      </c>
      <c r="R26" s="282">
        <f>'Annexure A8.1'!F143</f>
        <v>9677.92</v>
      </c>
      <c r="S26" s="305" t="s">
        <v>275</v>
      </c>
    </row>
    <row r="27" spans="1:27" s="252" customFormat="1" ht="18" customHeight="1" x14ac:dyDescent="0.35">
      <c r="A27" s="721"/>
      <c r="B27" s="722"/>
      <c r="C27" s="722"/>
      <c r="D27" s="722"/>
      <c r="E27" s="722"/>
      <c r="F27" s="722"/>
      <c r="G27" s="722"/>
      <c r="H27" s="722"/>
      <c r="I27" s="722"/>
      <c r="J27" s="722"/>
      <c r="K27" s="722"/>
      <c r="L27" s="722"/>
      <c r="M27" s="722"/>
      <c r="N27" s="722"/>
      <c r="O27" s="722"/>
      <c r="P27" s="722"/>
      <c r="Q27" s="722"/>
      <c r="R27" s="726"/>
    </row>
    <row r="28" spans="1:27" s="252" customFormat="1" ht="157.5" customHeight="1" x14ac:dyDescent="0.35">
      <c r="A28" s="727" t="s">
        <v>484</v>
      </c>
      <c r="B28" s="728"/>
      <c r="C28" s="728"/>
      <c r="D28" s="728"/>
      <c r="E28" s="728"/>
      <c r="F28" s="728"/>
      <c r="G28" s="728"/>
      <c r="H28" s="728"/>
      <c r="I28" s="728"/>
      <c r="J28" s="728"/>
      <c r="K28" s="728"/>
      <c r="L28" s="728"/>
      <c r="M28" s="728"/>
      <c r="N28" s="728"/>
      <c r="O28" s="728"/>
      <c r="P28" s="728"/>
      <c r="Q28" s="728"/>
      <c r="R28" s="729"/>
    </row>
    <row r="29" spans="1:27" s="252" customFormat="1" ht="15.75" customHeight="1" x14ac:dyDescent="0.35">
      <c r="A29" s="723" t="s">
        <v>155</v>
      </c>
      <c r="B29" s="724"/>
      <c r="C29" s="724"/>
      <c r="D29" s="724"/>
      <c r="E29" s="724"/>
      <c r="F29" s="724"/>
      <c r="G29" s="724"/>
      <c r="H29" s="724"/>
      <c r="I29" s="724"/>
      <c r="J29" s="724"/>
      <c r="K29" s="724"/>
      <c r="L29" s="724"/>
      <c r="M29" s="724"/>
      <c r="N29" s="724"/>
      <c r="O29" s="724"/>
      <c r="P29" s="724"/>
      <c r="Q29" s="724"/>
      <c r="R29" s="725"/>
    </row>
    <row r="30" spans="1:27" s="252" customFormat="1" ht="3" customHeight="1" x14ac:dyDescent="0.35">
      <c r="A30" s="723"/>
      <c r="B30" s="724"/>
      <c r="C30" s="724"/>
      <c r="D30" s="724"/>
      <c r="E30" s="724"/>
      <c r="F30" s="724"/>
      <c r="G30" s="724"/>
      <c r="H30" s="724"/>
      <c r="I30" s="724"/>
      <c r="J30" s="724"/>
      <c r="K30" s="724"/>
      <c r="L30" s="724"/>
      <c r="M30" s="724"/>
      <c r="N30" s="724"/>
      <c r="O30" s="724"/>
      <c r="P30" s="724"/>
      <c r="Q30" s="724"/>
      <c r="R30" s="725"/>
    </row>
    <row r="31" spans="1:27" s="252" customFormat="1" ht="39.75" customHeight="1" x14ac:dyDescent="0.35">
      <c r="A31" s="734" t="s">
        <v>156</v>
      </c>
      <c r="B31" s="735"/>
      <c r="C31" s="735"/>
      <c r="D31" s="735"/>
      <c r="E31" s="735"/>
      <c r="F31" s="735"/>
      <c r="G31" s="735"/>
      <c r="H31" s="735"/>
      <c r="I31" s="735"/>
      <c r="J31" s="735"/>
      <c r="K31" s="735"/>
      <c r="L31" s="735"/>
      <c r="M31" s="735"/>
      <c r="N31" s="735"/>
      <c r="O31" s="735"/>
      <c r="P31" s="735"/>
      <c r="Q31" s="735"/>
      <c r="R31" s="736"/>
      <c r="S31" s="257"/>
      <c r="T31" s="257"/>
      <c r="U31" s="257"/>
      <c r="V31" s="257"/>
      <c r="W31" s="257"/>
      <c r="X31" s="257"/>
      <c r="Y31" s="257"/>
      <c r="Z31" s="257"/>
      <c r="AA31" s="257"/>
    </row>
    <row r="32" spans="1:27" s="252" customFormat="1" ht="18" customHeight="1" x14ac:dyDescent="0.35">
      <c r="A32" s="711" t="s">
        <v>157</v>
      </c>
      <c r="B32" s="712"/>
      <c r="C32" s="712"/>
      <c r="D32" s="712"/>
      <c r="E32" s="712"/>
      <c r="F32" s="712"/>
      <c r="G32" s="712"/>
      <c r="H32" s="712"/>
      <c r="I32" s="712"/>
      <c r="J32" s="712"/>
      <c r="K32" s="712"/>
      <c r="L32" s="712"/>
      <c r="M32" s="712"/>
      <c r="N32" s="712"/>
      <c r="O32" s="712"/>
      <c r="P32" s="712"/>
      <c r="Q32" s="712"/>
      <c r="R32" s="737"/>
    </row>
    <row r="33" spans="1:18" s="252" customFormat="1" ht="16.5" customHeight="1" x14ac:dyDescent="0.35">
      <c r="A33" s="727" t="s">
        <v>158</v>
      </c>
      <c r="B33" s="728"/>
      <c r="C33" s="728"/>
      <c r="D33" s="728"/>
      <c r="E33" s="728"/>
      <c r="F33" s="728"/>
      <c r="G33" s="728"/>
      <c r="H33" s="728"/>
      <c r="I33" s="728"/>
      <c r="J33" s="728"/>
      <c r="K33" s="728"/>
      <c r="L33" s="728"/>
      <c r="M33" s="728"/>
      <c r="N33" s="728"/>
      <c r="O33" s="728"/>
      <c r="P33" s="728"/>
      <c r="Q33" s="728"/>
      <c r="R33" s="729"/>
    </row>
    <row r="34" spans="1:18" s="252" customFormat="1" ht="27.75" customHeight="1" x14ac:dyDescent="0.35">
      <c r="A34" s="727" t="s">
        <v>241</v>
      </c>
      <c r="B34" s="728"/>
      <c r="C34" s="728"/>
      <c r="D34" s="728"/>
      <c r="E34" s="728"/>
      <c r="F34" s="728"/>
      <c r="G34" s="728"/>
      <c r="H34" s="728"/>
      <c r="I34" s="728"/>
      <c r="J34" s="728"/>
      <c r="K34" s="728"/>
      <c r="L34" s="728"/>
      <c r="M34" s="728"/>
      <c r="N34" s="728"/>
      <c r="O34" s="728"/>
      <c r="P34" s="728"/>
      <c r="Q34" s="728"/>
      <c r="R34" s="729"/>
    </row>
    <row r="35" spans="1:18" s="252" customFormat="1" ht="12" customHeight="1" x14ac:dyDescent="0.35">
      <c r="A35" s="721"/>
      <c r="B35" s="722"/>
      <c r="C35" s="722"/>
      <c r="D35" s="722"/>
      <c r="E35" s="722"/>
      <c r="F35" s="722"/>
      <c r="G35" s="722"/>
      <c r="H35" s="722"/>
      <c r="I35" s="722"/>
      <c r="J35" s="722"/>
      <c r="K35" s="722"/>
      <c r="L35" s="722"/>
      <c r="M35" s="722"/>
      <c r="N35" s="722"/>
      <c r="O35" s="722"/>
      <c r="P35" s="722"/>
      <c r="Q35" s="722"/>
      <c r="R35" s="726"/>
    </row>
    <row r="36" spans="1:18" s="252" customFormat="1" ht="18" customHeight="1" x14ac:dyDescent="0.35">
      <c r="A36" s="711" t="s">
        <v>159</v>
      </c>
      <c r="B36" s="712"/>
      <c r="C36" s="712"/>
      <c r="D36" s="712"/>
      <c r="E36" s="712"/>
      <c r="F36" s="712"/>
      <c r="G36" s="712"/>
      <c r="H36" s="712"/>
      <c r="I36" s="712"/>
      <c r="J36" s="712"/>
      <c r="K36" s="712"/>
      <c r="L36" s="712"/>
      <c r="M36" s="712"/>
      <c r="N36" s="712"/>
      <c r="O36" s="712"/>
      <c r="P36" s="712"/>
      <c r="Q36" s="712"/>
      <c r="R36" s="737"/>
    </row>
    <row r="37" spans="1:18" s="252" customFormat="1" ht="18" customHeight="1" x14ac:dyDescent="0.35">
      <c r="A37" s="738" t="s">
        <v>160</v>
      </c>
      <c r="B37" s="739"/>
      <c r="C37" s="739"/>
      <c r="D37" s="739"/>
      <c r="E37" s="739"/>
      <c r="F37" s="739"/>
      <c r="G37" s="739"/>
      <c r="H37" s="739"/>
      <c r="I37" s="739"/>
      <c r="J37" s="739"/>
      <c r="K37" s="739"/>
      <c r="L37" s="739"/>
      <c r="M37" s="739"/>
      <c r="N37" s="739"/>
      <c r="O37" s="739"/>
      <c r="P37" s="739"/>
      <c r="Q37" s="739"/>
      <c r="R37" s="740"/>
    </row>
    <row r="38" spans="1:18" s="252" customFormat="1" ht="18" customHeight="1" x14ac:dyDescent="0.35">
      <c r="A38" s="711" t="s">
        <v>161</v>
      </c>
      <c r="B38" s="712"/>
      <c r="C38" s="712"/>
      <c r="D38" s="712"/>
      <c r="E38" s="712"/>
      <c r="F38" s="712"/>
      <c r="G38" s="712"/>
      <c r="H38" s="712"/>
      <c r="I38" s="712"/>
      <c r="J38" s="712"/>
      <c r="K38" s="712"/>
      <c r="L38" s="712"/>
      <c r="M38" s="712"/>
      <c r="N38" s="712"/>
      <c r="O38" s="712"/>
      <c r="P38" s="712"/>
      <c r="Q38" s="712"/>
      <c r="R38" s="737"/>
    </row>
    <row r="39" spans="1:18" s="252" customFormat="1" ht="18" customHeight="1" x14ac:dyDescent="0.35">
      <c r="A39" s="711" t="s">
        <v>162</v>
      </c>
      <c r="B39" s="712"/>
      <c r="C39" s="712"/>
      <c r="D39" s="712"/>
      <c r="E39" s="712"/>
      <c r="F39" s="712"/>
      <c r="G39" s="712"/>
      <c r="H39" s="712"/>
      <c r="I39" s="712"/>
      <c r="J39" s="712"/>
      <c r="K39" s="712"/>
      <c r="L39" s="712"/>
      <c r="M39" s="712"/>
      <c r="N39" s="712"/>
      <c r="O39" s="712"/>
      <c r="P39" s="712"/>
      <c r="Q39" s="712"/>
      <c r="R39" s="737"/>
    </row>
    <row r="40" spans="1:18" s="252" customFormat="1" ht="18" customHeight="1" x14ac:dyDescent="0.35">
      <c r="A40" s="711" t="s">
        <v>163</v>
      </c>
      <c r="B40" s="712"/>
      <c r="C40" s="712"/>
      <c r="D40" s="712"/>
      <c r="E40" s="712"/>
      <c r="F40" s="712"/>
      <c r="G40" s="712"/>
      <c r="H40" s="712"/>
      <c r="I40" s="712"/>
      <c r="J40" s="712"/>
      <c r="K40" s="712"/>
      <c r="L40" s="712"/>
      <c r="M40" s="712"/>
      <c r="N40" s="712"/>
      <c r="O40" s="712"/>
      <c r="P40" s="712"/>
      <c r="Q40" s="712"/>
      <c r="R40" s="737"/>
    </row>
    <row r="41" spans="1:18" s="252" customFormat="1" ht="18" customHeight="1" x14ac:dyDescent="0.35">
      <c r="A41" s="711" t="s">
        <v>164</v>
      </c>
      <c r="B41" s="712"/>
      <c r="C41" s="712"/>
      <c r="D41" s="712"/>
      <c r="E41" s="712"/>
      <c r="F41" s="712"/>
      <c r="G41" s="712"/>
      <c r="H41" s="712"/>
      <c r="I41" s="712"/>
      <c r="J41" s="712"/>
      <c r="K41" s="712"/>
      <c r="L41" s="712"/>
      <c r="M41" s="712"/>
      <c r="N41" s="712"/>
      <c r="O41" s="712"/>
      <c r="P41" s="712"/>
      <c r="Q41" s="712"/>
      <c r="R41" s="737"/>
    </row>
    <row r="42" spans="1:18" s="252" customFormat="1" ht="18" customHeight="1" thickBot="1" x14ac:dyDescent="0.4">
      <c r="A42" s="731" t="s">
        <v>165</v>
      </c>
      <c r="B42" s="732"/>
      <c r="C42" s="732"/>
      <c r="D42" s="732"/>
      <c r="E42" s="732"/>
      <c r="F42" s="732"/>
      <c r="G42" s="732"/>
      <c r="H42" s="732"/>
      <c r="I42" s="732"/>
      <c r="J42" s="732"/>
      <c r="K42" s="732"/>
      <c r="L42" s="732"/>
      <c r="M42" s="732"/>
      <c r="N42" s="732"/>
      <c r="O42" s="732"/>
      <c r="P42" s="732"/>
      <c r="Q42" s="732"/>
      <c r="R42" s="733"/>
    </row>
    <row r="43" spans="1:18" x14ac:dyDescent="0.35">
      <c r="A43" s="258"/>
      <c r="B43" s="258"/>
      <c r="C43" s="258"/>
      <c r="D43" s="258"/>
      <c r="E43" s="258"/>
      <c r="F43" s="258"/>
      <c r="G43" s="258"/>
      <c r="H43" s="258"/>
      <c r="I43" s="258"/>
      <c r="J43" s="258"/>
      <c r="K43" s="258"/>
      <c r="L43" s="258"/>
      <c r="M43" s="258"/>
      <c r="N43" s="258"/>
      <c r="O43" s="258"/>
      <c r="P43" s="258"/>
      <c r="Q43" s="258"/>
      <c r="R43" s="258"/>
    </row>
  </sheetData>
  <mergeCells count="39">
    <mergeCell ref="A42:R42"/>
    <mergeCell ref="A31:R31"/>
    <mergeCell ref="A32:R32"/>
    <mergeCell ref="A33:R33"/>
    <mergeCell ref="A34:R34"/>
    <mergeCell ref="A35:R35"/>
    <mergeCell ref="A36:R36"/>
    <mergeCell ref="A37:R37"/>
    <mergeCell ref="A38:R38"/>
    <mergeCell ref="A39:R39"/>
    <mergeCell ref="A40:R40"/>
    <mergeCell ref="A41:R41"/>
    <mergeCell ref="A29:R30"/>
    <mergeCell ref="A17:O17"/>
    <mergeCell ref="A18:O18"/>
    <mergeCell ref="A19:O19"/>
    <mergeCell ref="A20:O20"/>
    <mergeCell ref="A21:O21"/>
    <mergeCell ref="A22:O22"/>
    <mergeCell ref="A23:O23"/>
    <mergeCell ref="A24:O24"/>
    <mergeCell ref="A26:O26"/>
    <mergeCell ref="A27:R27"/>
    <mergeCell ref="A28:R28"/>
    <mergeCell ref="Q20:Q21"/>
    <mergeCell ref="A25:O25"/>
    <mergeCell ref="A3:R3"/>
    <mergeCell ref="A16:O16"/>
    <mergeCell ref="A5:R5"/>
    <mergeCell ref="A6:R6"/>
    <mergeCell ref="A7:O7"/>
    <mergeCell ref="A8:O8"/>
    <mergeCell ref="A9:O9"/>
    <mergeCell ref="A10:O10"/>
    <mergeCell ref="A11:O11"/>
    <mergeCell ref="A12:O12"/>
    <mergeCell ref="A13:O13"/>
    <mergeCell ref="A14:O14"/>
    <mergeCell ref="A15:O15"/>
  </mergeCells>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U153"/>
  <sheetViews>
    <sheetView view="pageBreakPreview" topLeftCell="B129" zoomScale="85" zoomScaleNormal="100" zoomScaleSheetLayoutView="85" workbookViewId="0">
      <selection activeCell="E11" sqref="E11"/>
    </sheetView>
  </sheetViews>
  <sheetFormatPr defaultColWidth="9.1796875" defaultRowHeight="14.5" x14ac:dyDescent="0.35"/>
  <cols>
    <col min="1" max="1" width="3.1796875" style="318" hidden="1" customWidth="1"/>
    <col min="2" max="2" width="21.1796875" style="318" customWidth="1"/>
    <col min="3" max="3" width="44.26953125" style="341" customWidth="1"/>
    <col min="4" max="4" width="51.54296875" style="318" customWidth="1"/>
    <col min="5" max="5" width="28.453125" style="318" customWidth="1"/>
    <col min="6" max="6" width="86.7265625" style="318" customWidth="1"/>
    <col min="7" max="7" width="21.1796875" style="3" customWidth="1"/>
    <col min="8" max="8" width="63.453125" style="318" customWidth="1"/>
    <col min="9" max="9" width="9.1796875" style="318"/>
    <col min="10" max="10" width="12.54296875" style="267" hidden="1" customWidth="1"/>
    <col min="11" max="11" width="22.81640625" style="106" hidden="1" customWidth="1"/>
    <col min="12" max="12" width="21.81640625" style="264" hidden="1" customWidth="1"/>
    <col min="13" max="16384" width="9.1796875" style="318"/>
  </cols>
  <sheetData>
    <row r="1" spans="1:15" ht="18.5" x14ac:dyDescent="0.35">
      <c r="B1" s="707" t="s">
        <v>347</v>
      </c>
      <c r="C1" s="708"/>
      <c r="D1" s="708"/>
      <c r="E1" s="708"/>
      <c r="F1" s="708"/>
      <c r="G1" s="708"/>
      <c r="H1" s="708"/>
      <c r="I1" s="20"/>
    </row>
    <row r="2" spans="1:15" ht="18.5" x14ac:dyDescent="0.45">
      <c r="H2" s="30"/>
    </row>
    <row r="3" spans="1:15" ht="18.5" x14ac:dyDescent="0.45">
      <c r="A3" s="708" t="s">
        <v>276</v>
      </c>
      <c r="B3" s="708"/>
      <c r="C3" s="708"/>
      <c r="D3" s="708"/>
      <c r="E3" s="708"/>
      <c r="F3" s="708"/>
      <c r="G3" s="708"/>
      <c r="H3" s="708"/>
      <c r="I3" s="319"/>
      <c r="J3" s="319"/>
      <c r="K3" s="319"/>
      <c r="L3" s="319"/>
      <c r="M3" s="11"/>
      <c r="N3" s="11"/>
      <c r="O3" s="11"/>
    </row>
    <row r="6" spans="1:15" s="10" customFormat="1" ht="15.5" x14ac:dyDescent="0.35">
      <c r="C6" s="21" t="s">
        <v>228</v>
      </c>
      <c r="E6" s="21"/>
      <c r="G6" s="7"/>
      <c r="H6" s="6"/>
      <c r="I6" s="168"/>
      <c r="J6" s="266"/>
      <c r="K6" s="265"/>
      <c r="L6" s="265"/>
      <c r="M6" s="169"/>
      <c r="N6" s="6"/>
      <c r="O6" s="9"/>
    </row>
    <row r="7" spans="1:15" ht="15" thickBot="1" x14ac:dyDescent="0.4">
      <c r="I7" s="116"/>
      <c r="L7" s="106"/>
      <c r="M7" s="116"/>
    </row>
    <row r="8" spans="1:15" ht="36" customHeight="1" thickBot="1" x14ac:dyDescent="0.4">
      <c r="B8" s="511" t="s">
        <v>166</v>
      </c>
      <c r="C8" s="349" t="s">
        <v>226</v>
      </c>
      <c r="D8" s="195" t="s">
        <v>45</v>
      </c>
      <c r="E8" s="195" t="s">
        <v>79</v>
      </c>
      <c r="F8" s="195" t="s">
        <v>46</v>
      </c>
      <c r="G8" s="196" t="s">
        <v>44</v>
      </c>
      <c r="H8" s="197" t="s">
        <v>227</v>
      </c>
      <c r="I8" s="116"/>
      <c r="L8" s="106"/>
      <c r="M8" s="116"/>
    </row>
    <row r="9" spans="1:15" ht="43.5" x14ac:dyDescent="0.35">
      <c r="B9" s="344">
        <v>1</v>
      </c>
      <c r="C9" s="345" t="s">
        <v>78</v>
      </c>
      <c r="D9" s="198" t="s">
        <v>190</v>
      </c>
      <c r="E9" s="420" t="s">
        <v>191</v>
      </c>
      <c r="F9" s="198" t="s">
        <v>192</v>
      </c>
      <c r="G9" s="199">
        <v>3870</v>
      </c>
      <c r="H9" s="521" t="s">
        <v>375</v>
      </c>
      <c r="I9" s="116"/>
      <c r="L9" s="106"/>
      <c r="M9" s="116"/>
    </row>
    <row r="10" spans="1:15" ht="43.5" x14ac:dyDescent="0.35">
      <c r="B10" s="343">
        <v>2</v>
      </c>
      <c r="C10" s="339" t="s">
        <v>78</v>
      </c>
      <c r="D10" s="164" t="s">
        <v>193</v>
      </c>
      <c r="E10" s="422" t="s">
        <v>194</v>
      </c>
      <c r="F10" s="164" t="s">
        <v>195</v>
      </c>
      <c r="G10" s="123">
        <v>16592.2</v>
      </c>
      <c r="H10" s="492" t="s">
        <v>375</v>
      </c>
      <c r="I10" s="116"/>
      <c r="L10" s="106"/>
      <c r="M10" s="116"/>
    </row>
    <row r="11" spans="1:15" ht="48.75" customHeight="1" x14ac:dyDescent="0.35">
      <c r="B11" s="343">
        <v>3</v>
      </c>
      <c r="C11" s="339" t="s">
        <v>78</v>
      </c>
      <c r="D11" s="164" t="s">
        <v>196</v>
      </c>
      <c r="E11" s="422" t="s">
        <v>197</v>
      </c>
      <c r="F11" s="164" t="s">
        <v>198</v>
      </c>
      <c r="G11" s="123">
        <v>814.5</v>
      </c>
      <c r="H11" s="507" t="s">
        <v>373</v>
      </c>
      <c r="I11" s="116"/>
      <c r="L11" s="106"/>
      <c r="M11" s="116"/>
    </row>
    <row r="12" spans="1:15" ht="53.25" customHeight="1" x14ac:dyDescent="0.35">
      <c r="B12" s="343">
        <v>4</v>
      </c>
      <c r="C12" s="339" t="s">
        <v>78</v>
      </c>
      <c r="D12" s="164" t="s">
        <v>66</v>
      </c>
      <c r="E12" s="422" t="s">
        <v>199</v>
      </c>
      <c r="F12" s="164" t="s">
        <v>85</v>
      </c>
      <c r="G12" s="123">
        <v>254.81</v>
      </c>
      <c r="H12" s="507" t="s">
        <v>373</v>
      </c>
      <c r="I12" s="116"/>
      <c r="L12" s="106"/>
      <c r="M12" s="116"/>
    </row>
    <row r="13" spans="1:15" ht="43.5" x14ac:dyDescent="0.35">
      <c r="B13" s="343">
        <v>5</v>
      </c>
      <c r="C13" s="339" t="s">
        <v>78</v>
      </c>
      <c r="D13" s="164" t="s">
        <v>66</v>
      </c>
      <c r="E13" s="422" t="s">
        <v>200</v>
      </c>
      <c r="F13" s="164" t="s">
        <v>396</v>
      </c>
      <c r="G13" s="123">
        <v>4705.5</v>
      </c>
      <c r="H13" s="492" t="s">
        <v>375</v>
      </c>
      <c r="I13" s="116"/>
      <c r="L13" s="106"/>
      <c r="M13" s="116"/>
    </row>
    <row r="14" spans="1:15" ht="45" customHeight="1" x14ac:dyDescent="0.35">
      <c r="B14" s="343">
        <v>6</v>
      </c>
      <c r="C14" s="339" t="s">
        <v>78</v>
      </c>
      <c r="D14" s="164" t="s">
        <v>201</v>
      </c>
      <c r="E14" s="422" t="s">
        <v>202</v>
      </c>
      <c r="F14" s="164" t="s">
        <v>393</v>
      </c>
      <c r="G14" s="123">
        <v>2200</v>
      </c>
      <c r="H14" s="507" t="s">
        <v>373</v>
      </c>
      <c r="I14" s="116"/>
      <c r="L14" s="106"/>
      <c r="M14" s="116"/>
    </row>
    <row r="15" spans="1:15" ht="41.25" customHeight="1" x14ac:dyDescent="0.35">
      <c r="B15" s="343">
        <v>7</v>
      </c>
      <c r="C15" s="339" t="s">
        <v>78</v>
      </c>
      <c r="D15" s="164" t="s">
        <v>66</v>
      </c>
      <c r="E15" s="422" t="s">
        <v>204</v>
      </c>
      <c r="F15" s="164" t="s">
        <v>85</v>
      </c>
      <c r="G15" s="123">
        <v>1313.68</v>
      </c>
      <c r="H15" s="507" t="s">
        <v>373</v>
      </c>
      <c r="I15" s="116"/>
      <c r="L15" s="106"/>
      <c r="M15" s="116"/>
    </row>
    <row r="16" spans="1:15" ht="29" x14ac:dyDescent="0.35">
      <c r="B16" s="343">
        <v>8</v>
      </c>
      <c r="C16" s="339" t="s">
        <v>78</v>
      </c>
      <c r="D16" s="164" t="s">
        <v>205</v>
      </c>
      <c r="E16" s="422" t="s">
        <v>206</v>
      </c>
      <c r="F16" s="164" t="s">
        <v>207</v>
      </c>
      <c r="G16" s="123">
        <v>417</v>
      </c>
      <c r="H16" s="507" t="s">
        <v>373</v>
      </c>
      <c r="I16" s="116"/>
      <c r="L16" s="106"/>
      <c r="M16" s="116"/>
    </row>
    <row r="17" spans="1:13" ht="29" x14ac:dyDescent="0.35">
      <c r="B17" s="343">
        <v>9</v>
      </c>
      <c r="C17" s="339" t="s">
        <v>78</v>
      </c>
      <c r="D17" s="164" t="s">
        <v>208</v>
      </c>
      <c r="E17" s="422" t="s">
        <v>209</v>
      </c>
      <c r="F17" s="164" t="s">
        <v>210</v>
      </c>
      <c r="G17" s="123">
        <v>807167.92</v>
      </c>
      <c r="H17" s="507" t="s">
        <v>373</v>
      </c>
      <c r="I17" s="116"/>
      <c r="L17" s="106"/>
      <c r="M17" s="116"/>
    </row>
    <row r="18" spans="1:13" ht="29" x14ac:dyDescent="0.35">
      <c r="B18" s="343">
        <v>10</v>
      </c>
      <c r="C18" s="339" t="s">
        <v>78</v>
      </c>
      <c r="D18" s="164" t="s">
        <v>89</v>
      </c>
      <c r="E18" s="422" t="s">
        <v>211</v>
      </c>
      <c r="F18" s="164" t="s">
        <v>203</v>
      </c>
      <c r="G18" s="123">
        <v>1787.1</v>
      </c>
      <c r="H18" s="507" t="s">
        <v>373</v>
      </c>
      <c r="I18" s="116"/>
      <c r="L18" s="106"/>
      <c r="M18" s="116"/>
    </row>
    <row r="19" spans="1:13" ht="43.5" x14ac:dyDescent="0.35">
      <c r="B19" s="343">
        <v>11</v>
      </c>
      <c r="C19" s="339" t="s">
        <v>78</v>
      </c>
      <c r="D19" s="164" t="s">
        <v>66</v>
      </c>
      <c r="E19" s="422" t="s">
        <v>212</v>
      </c>
      <c r="F19" s="164" t="s">
        <v>232</v>
      </c>
      <c r="G19" s="123">
        <v>4131.08</v>
      </c>
      <c r="H19" s="445" t="s">
        <v>277</v>
      </c>
      <c r="I19" s="116"/>
      <c r="L19" s="106"/>
      <c r="M19" s="116"/>
    </row>
    <row r="20" spans="1:13" ht="51.75" customHeight="1" x14ac:dyDescent="0.35">
      <c r="B20" s="343">
        <v>12</v>
      </c>
      <c r="C20" s="339" t="s">
        <v>78</v>
      </c>
      <c r="D20" s="164" t="s">
        <v>66</v>
      </c>
      <c r="E20" s="422" t="s">
        <v>213</v>
      </c>
      <c r="F20" s="164" t="s">
        <v>214</v>
      </c>
      <c r="G20" s="123">
        <v>336.86</v>
      </c>
      <c r="H20" s="492" t="s">
        <v>375</v>
      </c>
      <c r="I20" s="116"/>
      <c r="L20" s="106"/>
      <c r="M20" s="116"/>
    </row>
    <row r="21" spans="1:13" ht="29" x14ac:dyDescent="0.35">
      <c r="B21" s="343">
        <v>13</v>
      </c>
      <c r="C21" s="339" t="s">
        <v>78</v>
      </c>
      <c r="D21" s="164" t="s">
        <v>66</v>
      </c>
      <c r="E21" s="422" t="s">
        <v>215</v>
      </c>
      <c r="F21" s="164" t="s">
        <v>85</v>
      </c>
      <c r="G21" s="123">
        <v>207.63</v>
      </c>
      <c r="H21" s="507" t="s">
        <v>373</v>
      </c>
      <c r="I21" s="116"/>
      <c r="L21" s="106"/>
      <c r="M21" s="116"/>
    </row>
    <row r="22" spans="1:13" ht="43.5" x14ac:dyDescent="0.35">
      <c r="B22" s="343">
        <v>14</v>
      </c>
      <c r="C22" s="339" t="s">
        <v>78</v>
      </c>
      <c r="D22" s="164" t="s">
        <v>66</v>
      </c>
      <c r="E22" s="422" t="s">
        <v>216</v>
      </c>
      <c r="F22" s="164" t="s">
        <v>217</v>
      </c>
      <c r="G22" s="123">
        <v>6500</v>
      </c>
      <c r="H22" s="507" t="s">
        <v>373</v>
      </c>
      <c r="I22" s="116"/>
      <c r="L22" s="106"/>
      <c r="M22" s="116"/>
    </row>
    <row r="23" spans="1:13" ht="43.5" x14ac:dyDescent="0.35">
      <c r="B23" s="343">
        <v>15</v>
      </c>
      <c r="C23" s="339" t="s">
        <v>78</v>
      </c>
      <c r="D23" s="164" t="s">
        <v>66</v>
      </c>
      <c r="E23" s="422" t="s">
        <v>218</v>
      </c>
      <c r="F23" s="164" t="s">
        <v>219</v>
      </c>
      <c r="G23" s="123">
        <v>168.43</v>
      </c>
      <c r="H23" s="492" t="s">
        <v>375</v>
      </c>
      <c r="I23" s="116"/>
      <c r="L23" s="106"/>
      <c r="M23" s="116"/>
    </row>
    <row r="24" spans="1:13" ht="29" x14ac:dyDescent="0.35">
      <c r="B24" s="343">
        <v>16</v>
      </c>
      <c r="C24" s="339" t="s">
        <v>78</v>
      </c>
      <c r="D24" s="164" t="s">
        <v>220</v>
      </c>
      <c r="E24" s="422" t="s">
        <v>221</v>
      </c>
      <c r="F24" s="164" t="s">
        <v>222</v>
      </c>
      <c r="G24" s="123">
        <v>2880.7</v>
      </c>
      <c r="H24" s="507" t="s">
        <v>373</v>
      </c>
      <c r="I24" s="116"/>
      <c r="L24" s="106"/>
      <c r="M24" s="116"/>
    </row>
    <row r="25" spans="1:13" ht="29.5" thickBot="1" x14ac:dyDescent="0.4">
      <c r="B25" s="512">
        <v>17</v>
      </c>
      <c r="C25" s="340" t="s">
        <v>78</v>
      </c>
      <c r="D25" s="135" t="s">
        <v>223</v>
      </c>
      <c r="E25" s="322" t="s">
        <v>224</v>
      </c>
      <c r="F25" s="135" t="s">
        <v>225</v>
      </c>
      <c r="G25" s="124">
        <v>101022.9</v>
      </c>
      <c r="H25" s="494" t="s">
        <v>373</v>
      </c>
      <c r="I25" s="116"/>
      <c r="L25" s="106"/>
      <c r="M25" s="116"/>
    </row>
    <row r="26" spans="1:13" x14ac:dyDescent="0.35">
      <c r="I26" s="116"/>
      <c r="L26" s="106"/>
      <c r="M26" s="116"/>
    </row>
    <row r="27" spans="1:13" ht="15" thickBot="1" x14ac:dyDescent="0.4">
      <c r="D27" s="4" t="s">
        <v>231</v>
      </c>
      <c r="E27" s="4"/>
      <c r="G27" s="351">
        <f>SUM(G9:G26)</f>
        <v>954370.31</v>
      </c>
      <c r="H27" s="346" t="s">
        <v>37</v>
      </c>
      <c r="I27" s="172"/>
      <c r="J27" s="268"/>
      <c r="K27" s="262"/>
      <c r="L27" s="262"/>
      <c r="M27" s="116"/>
    </row>
    <row r="28" spans="1:13" ht="15" thickTop="1" x14ac:dyDescent="0.35">
      <c r="G28" s="98" t="s">
        <v>31</v>
      </c>
      <c r="I28" s="116"/>
      <c r="L28" s="106"/>
      <c r="M28" s="116"/>
    </row>
    <row r="29" spans="1:13" x14ac:dyDescent="0.35">
      <c r="I29" s="116"/>
      <c r="L29" s="106"/>
      <c r="M29" s="116"/>
    </row>
    <row r="30" spans="1:13" ht="15.5" x14ac:dyDescent="0.35">
      <c r="C30" s="21" t="s">
        <v>229</v>
      </c>
      <c r="I30" s="116"/>
      <c r="L30" s="106"/>
      <c r="M30" s="116"/>
    </row>
    <row r="31" spans="1:13" ht="15" thickBot="1" x14ac:dyDescent="0.4">
      <c r="I31" s="116"/>
      <c r="L31" s="106"/>
      <c r="M31" s="116"/>
    </row>
    <row r="32" spans="1:13" ht="36" customHeight="1" thickBot="1" x14ac:dyDescent="0.4">
      <c r="A32" s="19" t="s">
        <v>43</v>
      </c>
      <c r="B32" s="194" t="s">
        <v>166</v>
      </c>
      <c r="C32" s="349" t="s">
        <v>226</v>
      </c>
      <c r="D32" s="195" t="s">
        <v>45</v>
      </c>
      <c r="E32" s="195" t="s">
        <v>79</v>
      </c>
      <c r="F32" s="195" t="s">
        <v>46</v>
      </c>
      <c r="G32" s="196" t="s">
        <v>44</v>
      </c>
      <c r="H32" s="197" t="s">
        <v>227</v>
      </c>
      <c r="I32" s="170"/>
      <c r="L32" s="106"/>
      <c r="M32" s="116"/>
    </row>
    <row r="33" spans="1:13" s="18" customFormat="1" ht="29" x14ac:dyDescent="0.35">
      <c r="A33" s="145"/>
      <c r="B33" s="294">
        <v>1</v>
      </c>
      <c r="C33" s="345" t="s">
        <v>83</v>
      </c>
      <c r="D33" s="420" t="s">
        <v>89</v>
      </c>
      <c r="E33" s="420" t="s">
        <v>90</v>
      </c>
      <c r="F33" s="198" t="s">
        <v>395</v>
      </c>
      <c r="G33" s="199">
        <v>9153.2999999999993</v>
      </c>
      <c r="H33" s="506" t="s">
        <v>373</v>
      </c>
      <c r="I33" s="130"/>
      <c r="J33" s="320">
        <v>1</v>
      </c>
      <c r="K33" s="269" t="s">
        <v>167</v>
      </c>
      <c r="L33" s="270">
        <f>G33+G34+G46+G35+G40+G41+G42+G43+G44</f>
        <v>1114724.44</v>
      </c>
      <c r="M33" s="130"/>
    </row>
    <row r="34" spans="1:13" s="18" customFormat="1" ht="29" x14ac:dyDescent="0.35">
      <c r="A34" s="145"/>
      <c r="B34" s="488">
        <v>2</v>
      </c>
      <c r="C34" s="339" t="s">
        <v>83</v>
      </c>
      <c r="D34" s="422" t="s">
        <v>66</v>
      </c>
      <c r="E34" s="422" t="s">
        <v>91</v>
      </c>
      <c r="F34" s="164" t="s">
        <v>85</v>
      </c>
      <c r="G34" s="123">
        <v>166.11</v>
      </c>
      <c r="H34" s="507" t="s">
        <v>373</v>
      </c>
      <c r="I34" s="130"/>
      <c r="J34" s="320">
        <v>2</v>
      </c>
      <c r="K34" s="269" t="s">
        <v>132</v>
      </c>
      <c r="L34" s="269">
        <v>10</v>
      </c>
      <c r="M34" s="130"/>
    </row>
    <row r="35" spans="1:13" s="18" customFormat="1" ht="29" x14ac:dyDescent="0.35">
      <c r="A35" s="145"/>
      <c r="B35" s="488">
        <v>3</v>
      </c>
      <c r="C35" s="339" t="s">
        <v>83</v>
      </c>
      <c r="D35" s="422" t="s">
        <v>93</v>
      </c>
      <c r="E35" s="422" t="s">
        <v>94</v>
      </c>
      <c r="F35" s="164" t="s">
        <v>95</v>
      </c>
      <c r="G35" s="123">
        <v>7500</v>
      </c>
      <c r="H35" s="382" t="s">
        <v>240</v>
      </c>
      <c r="I35" s="130"/>
      <c r="J35" s="320">
        <v>4</v>
      </c>
      <c r="K35" s="269"/>
      <c r="L35" s="269"/>
      <c r="M35" s="130"/>
    </row>
    <row r="36" spans="1:13" s="18" customFormat="1" ht="29" x14ac:dyDescent="0.35">
      <c r="A36" s="130"/>
      <c r="B36" s="488">
        <v>4</v>
      </c>
      <c r="C36" s="339" t="s">
        <v>83</v>
      </c>
      <c r="D36" s="422" t="s">
        <v>66</v>
      </c>
      <c r="E36" s="422" t="s">
        <v>97</v>
      </c>
      <c r="F36" s="164" t="s">
        <v>85</v>
      </c>
      <c r="G36" s="123">
        <v>287.18</v>
      </c>
      <c r="H36" s="507" t="s">
        <v>373</v>
      </c>
      <c r="I36" s="130"/>
      <c r="J36" s="320"/>
      <c r="K36" s="269"/>
      <c r="L36" s="269"/>
      <c r="M36" s="130"/>
    </row>
    <row r="37" spans="1:13" s="18" customFormat="1" ht="29" x14ac:dyDescent="0.35">
      <c r="A37" s="130"/>
      <c r="B37" s="488">
        <v>5</v>
      </c>
      <c r="C37" s="339" t="s">
        <v>83</v>
      </c>
      <c r="D37" s="422" t="s">
        <v>66</v>
      </c>
      <c r="E37" s="422" t="s">
        <v>98</v>
      </c>
      <c r="F37" s="164" t="s">
        <v>85</v>
      </c>
      <c r="G37" s="123">
        <v>111.51</v>
      </c>
      <c r="H37" s="445" t="s">
        <v>327</v>
      </c>
      <c r="I37" s="130"/>
      <c r="J37" s="320"/>
      <c r="K37" s="269"/>
      <c r="L37" s="269"/>
      <c r="M37" s="130"/>
    </row>
    <row r="38" spans="1:13" s="18" customFormat="1" ht="53.25" customHeight="1" x14ac:dyDescent="0.35">
      <c r="A38" s="130"/>
      <c r="B38" s="488">
        <v>6</v>
      </c>
      <c r="C38" s="339" t="s">
        <v>83</v>
      </c>
      <c r="D38" s="422" t="s">
        <v>104</v>
      </c>
      <c r="E38" s="422" t="s">
        <v>102</v>
      </c>
      <c r="F38" s="164" t="s">
        <v>107</v>
      </c>
      <c r="G38" s="123">
        <v>1877</v>
      </c>
      <c r="H38" s="445" t="s">
        <v>322</v>
      </c>
      <c r="I38" s="130"/>
      <c r="J38" s="320"/>
      <c r="K38" s="269"/>
      <c r="L38" s="269"/>
      <c r="M38" s="130"/>
    </row>
    <row r="39" spans="1:13" s="18" customFormat="1" ht="41.25" customHeight="1" x14ac:dyDescent="0.35">
      <c r="A39" s="130"/>
      <c r="B39" s="488">
        <v>7</v>
      </c>
      <c r="C39" s="339" t="s">
        <v>83</v>
      </c>
      <c r="D39" s="422" t="s">
        <v>105</v>
      </c>
      <c r="E39" s="422" t="s">
        <v>103</v>
      </c>
      <c r="F39" s="164" t="s">
        <v>106</v>
      </c>
      <c r="G39" s="123">
        <v>594</v>
      </c>
      <c r="H39" s="445" t="s">
        <v>325</v>
      </c>
      <c r="I39" s="130"/>
      <c r="J39" s="320"/>
      <c r="K39" s="269"/>
      <c r="L39" s="269"/>
      <c r="M39" s="130"/>
    </row>
    <row r="40" spans="1:13" s="18" customFormat="1" ht="87" x14ac:dyDescent="0.35">
      <c r="A40" s="130"/>
      <c r="B40" s="488">
        <v>8.1</v>
      </c>
      <c r="C40" s="339" t="s">
        <v>83</v>
      </c>
      <c r="D40" s="422" t="s">
        <v>109</v>
      </c>
      <c r="E40" s="422" t="s">
        <v>110</v>
      </c>
      <c r="F40" s="164" t="s">
        <v>113</v>
      </c>
      <c r="G40" s="123">
        <v>123715.38</v>
      </c>
      <c r="H40" s="742" t="s">
        <v>346</v>
      </c>
      <c r="I40" s="204"/>
      <c r="J40" s="743">
        <v>5</v>
      </c>
      <c r="K40" s="269"/>
      <c r="L40" s="269"/>
      <c r="M40" s="130"/>
    </row>
    <row r="41" spans="1:13" s="18" customFormat="1" ht="60.75" customHeight="1" x14ac:dyDescent="0.35">
      <c r="A41" s="130"/>
      <c r="B41" s="488">
        <v>8.1999999999999993</v>
      </c>
      <c r="C41" s="339" t="s">
        <v>83</v>
      </c>
      <c r="D41" s="422" t="s">
        <v>109</v>
      </c>
      <c r="E41" s="422" t="s">
        <v>110</v>
      </c>
      <c r="F41" s="164" t="s">
        <v>111</v>
      </c>
      <c r="G41" s="123">
        <v>18080.66</v>
      </c>
      <c r="H41" s="742"/>
      <c r="I41" s="204"/>
      <c r="J41" s="743"/>
      <c r="K41" s="269"/>
      <c r="L41" s="269"/>
      <c r="M41" s="130"/>
    </row>
    <row r="42" spans="1:13" s="18" customFormat="1" ht="60.75" customHeight="1" x14ac:dyDescent="0.35">
      <c r="A42" s="130"/>
      <c r="B42" s="488">
        <v>9</v>
      </c>
      <c r="C42" s="339" t="s">
        <v>83</v>
      </c>
      <c r="D42" s="422" t="s">
        <v>114</v>
      </c>
      <c r="E42" s="422" t="s">
        <v>115</v>
      </c>
      <c r="F42" s="164" t="s">
        <v>116</v>
      </c>
      <c r="G42" s="123">
        <v>951547.63</v>
      </c>
      <c r="H42" s="382" t="s">
        <v>240</v>
      </c>
      <c r="I42" s="204"/>
      <c r="J42" s="320">
        <v>6</v>
      </c>
      <c r="K42" s="269"/>
      <c r="L42" s="269"/>
      <c r="M42" s="130"/>
    </row>
    <row r="43" spans="1:13" s="18" customFormat="1" ht="60.75" customHeight="1" x14ac:dyDescent="0.35">
      <c r="A43" s="130"/>
      <c r="B43" s="488">
        <v>10</v>
      </c>
      <c r="C43" s="339" t="s">
        <v>83</v>
      </c>
      <c r="D43" s="422" t="s">
        <v>125</v>
      </c>
      <c r="E43" s="422" t="s">
        <v>118</v>
      </c>
      <c r="F43" s="164" t="s">
        <v>395</v>
      </c>
      <c r="G43" s="123">
        <v>1600</v>
      </c>
      <c r="H43" s="507" t="s">
        <v>373</v>
      </c>
      <c r="I43" s="204"/>
      <c r="J43" s="320">
        <v>7</v>
      </c>
      <c r="K43" s="269"/>
      <c r="L43" s="269"/>
      <c r="M43" s="130"/>
    </row>
    <row r="44" spans="1:13" s="18" customFormat="1" ht="96.75" customHeight="1" x14ac:dyDescent="0.35">
      <c r="A44" s="130"/>
      <c r="B44" s="384">
        <v>11</v>
      </c>
      <c r="C44" s="339" t="s">
        <v>83</v>
      </c>
      <c r="D44" s="422" t="s">
        <v>126</v>
      </c>
      <c r="E44" s="422" t="s">
        <v>127</v>
      </c>
      <c r="F44" s="164" t="s">
        <v>128</v>
      </c>
      <c r="G44" s="123">
        <v>2700</v>
      </c>
      <c r="H44" s="445" t="s">
        <v>370</v>
      </c>
      <c r="I44" s="204"/>
      <c r="J44" s="320">
        <v>8</v>
      </c>
      <c r="K44" s="269"/>
      <c r="L44" s="269"/>
      <c r="M44" s="130"/>
    </row>
    <row r="45" spans="1:13" s="18" customFormat="1" ht="55.5" customHeight="1" x14ac:dyDescent="0.35">
      <c r="A45" s="130"/>
      <c r="B45" s="488">
        <v>12</v>
      </c>
      <c r="C45" s="339" t="s">
        <v>83</v>
      </c>
      <c r="D45" s="422" t="s">
        <v>66</v>
      </c>
      <c r="E45" s="422" t="s">
        <v>96</v>
      </c>
      <c r="F45" s="164" t="s">
        <v>310</v>
      </c>
      <c r="G45" s="123">
        <v>264.33</v>
      </c>
      <c r="H45" s="445" t="s">
        <v>313</v>
      </c>
      <c r="I45" s="130"/>
      <c r="J45" s="320"/>
      <c r="K45" s="269"/>
      <c r="L45" s="269"/>
      <c r="M45" s="130"/>
    </row>
    <row r="46" spans="1:13" s="18" customFormat="1" ht="55.5" customHeight="1" thickBot="1" x14ac:dyDescent="0.4">
      <c r="A46" s="145"/>
      <c r="B46" s="348">
        <v>13</v>
      </c>
      <c r="C46" s="340" t="s">
        <v>83</v>
      </c>
      <c r="D46" s="322" t="s">
        <v>66</v>
      </c>
      <c r="E46" s="322" t="s">
        <v>92</v>
      </c>
      <c r="F46" s="135" t="s">
        <v>85</v>
      </c>
      <c r="G46" s="124">
        <v>261.36</v>
      </c>
      <c r="H46" s="494" t="s">
        <v>373</v>
      </c>
      <c r="I46" s="130"/>
      <c r="J46" s="320">
        <v>3</v>
      </c>
      <c r="K46" s="269"/>
      <c r="L46" s="269"/>
      <c r="M46" s="130"/>
    </row>
    <row r="47" spans="1:13" x14ac:dyDescent="0.35">
      <c r="D47" s="104"/>
      <c r="E47" s="104"/>
      <c r="F47" s="103"/>
      <c r="G47" s="105"/>
      <c r="I47" s="116"/>
      <c r="L47" s="106"/>
      <c r="M47" s="116"/>
    </row>
    <row r="48" spans="1:13" ht="15" thickBot="1" x14ac:dyDescent="0.4">
      <c r="D48" s="4" t="s">
        <v>230</v>
      </c>
      <c r="E48" s="4"/>
      <c r="G48" s="350">
        <f>SUM(G33:G46)</f>
        <v>1117858.4600000002</v>
      </c>
      <c r="H48" s="80" t="s">
        <v>37</v>
      </c>
      <c r="I48" s="172"/>
      <c r="J48" s="268"/>
      <c r="K48" s="262"/>
      <c r="L48" s="262"/>
      <c r="M48" s="116"/>
    </row>
    <row r="49" spans="1:13" ht="15" thickTop="1" x14ac:dyDescent="0.35">
      <c r="D49" s="4"/>
      <c r="E49" s="4"/>
      <c r="G49" s="98" t="s">
        <v>31</v>
      </c>
      <c r="H49" s="80"/>
      <c r="I49" s="172"/>
      <c r="J49" s="268"/>
      <c r="K49" s="262"/>
      <c r="L49" s="262"/>
      <c r="M49" s="116"/>
    </row>
    <row r="50" spans="1:13" s="417" customFormat="1" x14ac:dyDescent="0.35">
      <c r="C50" s="341"/>
      <c r="D50" s="4"/>
      <c r="E50" s="4"/>
      <c r="G50" s="98"/>
      <c r="H50" s="80"/>
      <c r="I50" s="172"/>
      <c r="J50" s="268"/>
      <c r="K50" s="262"/>
      <c r="L50" s="262"/>
      <c r="M50" s="116"/>
    </row>
    <row r="51" spans="1:13" s="417" customFormat="1" ht="15.5" x14ac:dyDescent="0.35">
      <c r="C51" s="21" t="s">
        <v>278</v>
      </c>
      <c r="G51" s="3"/>
      <c r="I51" s="116"/>
      <c r="J51" s="267"/>
      <c r="K51" s="106"/>
      <c r="L51" s="106"/>
      <c r="M51" s="116"/>
    </row>
    <row r="52" spans="1:13" s="417" customFormat="1" ht="15" thickBot="1" x14ac:dyDescent="0.4">
      <c r="C52" s="341"/>
      <c r="G52" s="3"/>
      <c r="I52" s="116"/>
      <c r="J52" s="267"/>
      <c r="K52" s="106"/>
      <c r="L52" s="106"/>
      <c r="M52" s="116"/>
    </row>
    <row r="53" spans="1:13" s="417" customFormat="1" ht="36" customHeight="1" thickBot="1" x14ac:dyDescent="0.4">
      <c r="A53" s="19" t="s">
        <v>43</v>
      </c>
      <c r="B53" s="194" t="s">
        <v>166</v>
      </c>
      <c r="C53" s="349" t="s">
        <v>226</v>
      </c>
      <c r="D53" s="195" t="s">
        <v>45</v>
      </c>
      <c r="E53" s="195" t="s">
        <v>79</v>
      </c>
      <c r="F53" s="195" t="s">
        <v>46</v>
      </c>
      <c r="G53" s="196" t="s">
        <v>44</v>
      </c>
      <c r="H53" s="197" t="s">
        <v>227</v>
      </c>
      <c r="I53" s="170"/>
      <c r="J53" s="267"/>
      <c r="K53" s="106"/>
      <c r="L53" s="106"/>
      <c r="M53" s="116"/>
    </row>
    <row r="54" spans="1:13" s="18" customFormat="1" ht="43.5" x14ac:dyDescent="0.35">
      <c r="A54" s="145"/>
      <c r="B54" s="294">
        <v>1</v>
      </c>
      <c r="C54" s="345" t="s">
        <v>185</v>
      </c>
      <c r="D54" s="420" t="s">
        <v>301</v>
      </c>
      <c r="E54" s="345" t="s">
        <v>302</v>
      </c>
      <c r="F54" s="420" t="s">
        <v>305</v>
      </c>
      <c r="G54" s="199">
        <v>120709.75</v>
      </c>
      <c r="H54" s="513" t="s">
        <v>465</v>
      </c>
      <c r="I54" s="130"/>
      <c r="J54" s="418">
        <v>1</v>
      </c>
      <c r="K54" s="269" t="s">
        <v>167</v>
      </c>
      <c r="L54" s="270" t="e">
        <f>#REF!+#REF!+G100+G58+G70+G73+G74+G75+#REF!</f>
        <v>#REF!</v>
      </c>
      <c r="M54" s="130"/>
    </row>
    <row r="55" spans="1:13" s="417" customFormat="1" ht="54" customHeight="1" x14ac:dyDescent="0.35">
      <c r="B55" s="488">
        <v>2</v>
      </c>
      <c r="C55" s="339" t="s">
        <v>185</v>
      </c>
      <c r="D55" s="422" t="s">
        <v>304</v>
      </c>
      <c r="E55" s="339" t="s">
        <v>303</v>
      </c>
      <c r="F55" s="422" t="s">
        <v>309</v>
      </c>
      <c r="G55" s="123">
        <v>136982.57999999999</v>
      </c>
      <c r="H55" s="507" t="s">
        <v>374</v>
      </c>
      <c r="I55" s="172"/>
      <c r="J55" s="268"/>
      <c r="K55" s="262"/>
      <c r="L55" s="262"/>
      <c r="M55" s="116"/>
    </row>
    <row r="56" spans="1:13" s="483" customFormat="1" ht="40.5" customHeight="1" x14ac:dyDescent="0.35">
      <c r="B56" s="488">
        <v>3</v>
      </c>
      <c r="C56" s="339" t="s">
        <v>185</v>
      </c>
      <c r="D56" s="422" t="s">
        <v>340</v>
      </c>
      <c r="E56" s="339" t="s">
        <v>338</v>
      </c>
      <c r="F56" s="422" t="s">
        <v>339</v>
      </c>
      <c r="G56" s="123">
        <v>1632.82</v>
      </c>
      <c r="H56" s="492" t="s">
        <v>359</v>
      </c>
      <c r="I56" s="172"/>
      <c r="J56" s="268"/>
      <c r="K56" s="262"/>
      <c r="L56" s="262"/>
      <c r="M56" s="116"/>
    </row>
    <row r="57" spans="1:13" s="485" customFormat="1" ht="52.5" customHeight="1" thickBot="1" x14ac:dyDescent="0.4">
      <c r="B57" s="460">
        <v>4</v>
      </c>
      <c r="C57" s="340" t="s">
        <v>185</v>
      </c>
      <c r="D57" s="322" t="s">
        <v>466</v>
      </c>
      <c r="E57" s="340" t="s">
        <v>367</v>
      </c>
      <c r="F57" s="322" t="s">
        <v>369</v>
      </c>
      <c r="G57" s="124">
        <v>277990.48</v>
      </c>
      <c r="H57" s="481" t="s">
        <v>464</v>
      </c>
      <c r="I57" s="172"/>
      <c r="J57" s="268"/>
      <c r="K57" s="262"/>
      <c r="L57" s="262"/>
      <c r="M57" s="116"/>
    </row>
    <row r="58" spans="1:13" s="417" customFormat="1" x14ac:dyDescent="0.35">
      <c r="C58" s="341"/>
      <c r="D58" s="4"/>
      <c r="E58" s="4"/>
      <c r="G58" s="98"/>
      <c r="H58" s="80"/>
      <c r="I58" s="172"/>
      <c r="J58" s="268"/>
      <c r="K58" s="262"/>
      <c r="L58" s="262"/>
      <c r="M58" s="116"/>
    </row>
    <row r="59" spans="1:13" ht="15" thickBot="1" x14ac:dyDescent="0.4">
      <c r="G59" s="459">
        <f>G54+G55+G56+G57</f>
        <v>537315.63</v>
      </c>
      <c r="H59" s="144" t="s">
        <v>37</v>
      </c>
      <c r="I59" s="116"/>
      <c r="L59" s="106"/>
      <c r="M59" s="116"/>
    </row>
    <row r="60" spans="1:13" ht="15" thickTop="1" x14ac:dyDescent="0.35">
      <c r="G60" s="98" t="s">
        <v>31</v>
      </c>
      <c r="H60" s="56"/>
      <c r="I60" s="116"/>
      <c r="L60" s="106"/>
      <c r="M60" s="116"/>
    </row>
    <row r="61" spans="1:13" s="417" customFormat="1" x14ac:dyDescent="0.35">
      <c r="G61" s="98"/>
      <c r="H61" s="56"/>
      <c r="I61" s="116"/>
      <c r="J61" s="267"/>
      <c r="K61" s="106"/>
      <c r="L61" s="106"/>
      <c r="M61" s="116"/>
    </row>
    <row r="62" spans="1:13" s="417" customFormat="1" ht="15.5" x14ac:dyDescent="0.35">
      <c r="C62" s="21" t="s">
        <v>363</v>
      </c>
      <c r="G62" s="98"/>
      <c r="H62" s="56"/>
      <c r="I62" s="116"/>
      <c r="J62" s="267"/>
      <c r="K62" s="106"/>
      <c r="L62" s="106"/>
      <c r="M62" s="116"/>
    </row>
    <row r="63" spans="1:13" s="417" customFormat="1" ht="15" thickBot="1" x14ac:dyDescent="0.4">
      <c r="C63" s="341"/>
      <c r="G63" s="98"/>
      <c r="H63" s="56"/>
      <c r="I63" s="116"/>
      <c r="J63" s="267"/>
      <c r="K63" s="106"/>
      <c r="L63" s="106"/>
      <c r="M63" s="116"/>
    </row>
    <row r="64" spans="1:13" ht="36" customHeight="1" thickBot="1" x14ac:dyDescent="0.4">
      <c r="A64" s="19" t="s">
        <v>43</v>
      </c>
      <c r="B64" s="194" t="s">
        <v>166</v>
      </c>
      <c r="C64" s="349" t="s">
        <v>226</v>
      </c>
      <c r="D64" s="195" t="s">
        <v>45</v>
      </c>
      <c r="E64" s="195" t="s">
        <v>79</v>
      </c>
      <c r="F64" s="195" t="s">
        <v>46</v>
      </c>
      <c r="G64" s="196" t="s">
        <v>44</v>
      </c>
      <c r="H64" s="197" t="s">
        <v>51</v>
      </c>
      <c r="I64" s="170"/>
      <c r="L64" s="106"/>
      <c r="M64" s="116"/>
    </row>
    <row r="65" spans="1:13" s="18" customFormat="1" ht="51" customHeight="1" x14ac:dyDescent="0.35">
      <c r="A65" s="130"/>
      <c r="B65" s="294">
        <v>1</v>
      </c>
      <c r="C65" s="345" t="s">
        <v>83</v>
      </c>
      <c r="D65" s="420" t="s">
        <v>66</v>
      </c>
      <c r="E65" s="420" t="s">
        <v>96</v>
      </c>
      <c r="F65" s="198" t="s">
        <v>310</v>
      </c>
      <c r="G65" s="456">
        <v>264.33</v>
      </c>
      <c r="H65" s="457" t="s">
        <v>313</v>
      </c>
      <c r="I65" s="130"/>
      <c r="J65" s="320"/>
      <c r="K65" s="269"/>
      <c r="L65" s="269"/>
      <c r="M65" s="130"/>
    </row>
    <row r="66" spans="1:13" s="18" customFormat="1" ht="29" x14ac:dyDescent="0.35">
      <c r="A66" s="130"/>
      <c r="B66" s="488">
        <v>2</v>
      </c>
      <c r="C66" s="339" t="s">
        <v>83</v>
      </c>
      <c r="D66" s="422" t="s">
        <v>104</v>
      </c>
      <c r="E66" s="422" t="s">
        <v>102</v>
      </c>
      <c r="F66" s="164" t="s">
        <v>312</v>
      </c>
      <c r="G66" s="454">
        <v>1877</v>
      </c>
      <c r="H66" s="445" t="s">
        <v>322</v>
      </c>
      <c r="I66" s="130"/>
      <c r="J66" s="353"/>
      <c r="K66" s="26"/>
      <c r="L66" s="26"/>
      <c r="M66" s="130"/>
    </row>
    <row r="67" spans="1:13" s="18" customFormat="1" ht="29" x14ac:dyDescent="0.35">
      <c r="A67" s="130"/>
      <c r="B67" s="488">
        <v>3</v>
      </c>
      <c r="C67" s="339" t="s">
        <v>83</v>
      </c>
      <c r="D67" s="422" t="s">
        <v>105</v>
      </c>
      <c r="E67" s="422" t="s">
        <v>103</v>
      </c>
      <c r="F67" s="164" t="s">
        <v>311</v>
      </c>
      <c r="G67" s="454">
        <v>594</v>
      </c>
      <c r="H67" s="445" t="s">
        <v>325</v>
      </c>
      <c r="I67" s="130"/>
      <c r="J67" s="353"/>
      <c r="K67" s="26"/>
      <c r="L67" s="26"/>
      <c r="M67" s="130"/>
    </row>
    <row r="68" spans="1:13" s="18" customFormat="1" ht="50.25" customHeight="1" x14ac:dyDescent="0.35">
      <c r="A68" s="130"/>
      <c r="B68" s="488">
        <v>4</v>
      </c>
      <c r="C68" s="339" t="s">
        <v>83</v>
      </c>
      <c r="D68" s="422" t="s">
        <v>66</v>
      </c>
      <c r="E68" s="422" t="s">
        <v>98</v>
      </c>
      <c r="F68" s="164" t="s">
        <v>310</v>
      </c>
      <c r="G68" s="454">
        <v>111.51</v>
      </c>
      <c r="H68" s="445" t="s">
        <v>327</v>
      </c>
      <c r="I68" s="130"/>
      <c r="J68" s="353"/>
      <c r="K68" s="26"/>
      <c r="L68" s="26"/>
      <c r="M68" s="130"/>
    </row>
    <row r="69" spans="1:13" s="18" customFormat="1" ht="43.5" x14ac:dyDescent="0.35">
      <c r="A69" s="130"/>
      <c r="B69" s="488">
        <v>5</v>
      </c>
      <c r="C69" s="339" t="s">
        <v>78</v>
      </c>
      <c r="D69" s="164" t="s">
        <v>66</v>
      </c>
      <c r="E69" s="422" t="s">
        <v>212</v>
      </c>
      <c r="F69" s="164" t="s">
        <v>232</v>
      </c>
      <c r="G69" s="454">
        <v>4131.08</v>
      </c>
      <c r="H69" s="445" t="s">
        <v>328</v>
      </c>
      <c r="I69" s="130"/>
      <c r="J69" s="353"/>
      <c r="K69" s="26"/>
      <c r="L69" s="26"/>
      <c r="M69" s="130"/>
    </row>
    <row r="70" spans="1:13" ht="69" customHeight="1" x14ac:dyDescent="0.35">
      <c r="B70" s="746">
        <v>6</v>
      </c>
      <c r="C70" s="339" t="s">
        <v>83</v>
      </c>
      <c r="D70" s="422" t="s">
        <v>109</v>
      </c>
      <c r="E70" s="422" t="s">
        <v>110</v>
      </c>
      <c r="F70" s="164" t="s">
        <v>188</v>
      </c>
      <c r="G70" s="455">
        <v>141795.32</v>
      </c>
      <c r="H70" s="444" t="s">
        <v>237</v>
      </c>
      <c r="I70" s="172"/>
      <c r="J70" s="268"/>
      <c r="K70" s="262"/>
      <c r="L70" s="262"/>
      <c r="M70" s="116"/>
    </row>
    <row r="71" spans="1:13" s="417" customFormat="1" ht="69" customHeight="1" x14ac:dyDescent="0.35">
      <c r="B71" s="746"/>
      <c r="C71" s="339" t="s">
        <v>83</v>
      </c>
      <c r="D71" s="422" t="s">
        <v>109</v>
      </c>
      <c r="E71" s="422" t="s">
        <v>110</v>
      </c>
      <c r="F71" s="164" t="s">
        <v>315</v>
      </c>
      <c r="G71" s="455">
        <v>0.72</v>
      </c>
      <c r="H71" s="444" t="s">
        <v>330</v>
      </c>
      <c r="I71" s="172"/>
      <c r="J71" s="268"/>
      <c r="K71" s="262"/>
      <c r="L71" s="262"/>
      <c r="M71" s="116"/>
    </row>
    <row r="72" spans="1:13" s="485" customFormat="1" ht="69" customHeight="1" thickBot="1" x14ac:dyDescent="0.4">
      <c r="B72" s="487">
        <v>7</v>
      </c>
      <c r="C72" s="340" t="s">
        <v>83</v>
      </c>
      <c r="D72" s="322" t="s">
        <v>126</v>
      </c>
      <c r="E72" s="322" t="s">
        <v>127</v>
      </c>
      <c r="F72" s="135" t="s">
        <v>371</v>
      </c>
      <c r="G72" s="510">
        <v>2700</v>
      </c>
      <c r="H72" s="500" t="s">
        <v>414</v>
      </c>
      <c r="I72" s="172"/>
      <c r="J72" s="268"/>
      <c r="K72" s="262"/>
      <c r="L72" s="262"/>
      <c r="M72" s="116"/>
    </row>
    <row r="73" spans="1:13" x14ac:dyDescent="0.35">
      <c r="D73" s="4"/>
      <c r="E73" s="4"/>
      <c r="G73" s="224"/>
      <c r="H73" s="80"/>
      <c r="I73" s="172"/>
      <c r="J73" s="268"/>
      <c r="K73" s="262"/>
      <c r="L73" s="262"/>
      <c r="M73" s="116"/>
    </row>
    <row r="74" spans="1:13" ht="15" thickBot="1" x14ac:dyDescent="0.4">
      <c r="D74" s="4" t="s">
        <v>239</v>
      </c>
      <c r="E74" s="4"/>
      <c r="G74" s="379">
        <f>SUM(G65:G72)</f>
        <v>151473.96000000002</v>
      </c>
      <c r="H74" s="144" t="s">
        <v>37</v>
      </c>
      <c r="I74" s="172"/>
      <c r="J74" s="268"/>
      <c r="K74" s="262"/>
      <c r="L74" s="262"/>
      <c r="M74" s="116"/>
    </row>
    <row r="75" spans="1:13" s="485" customFormat="1" ht="15" thickTop="1" x14ac:dyDescent="0.35">
      <c r="C75" s="341"/>
      <c r="D75" s="4"/>
      <c r="E75" s="4"/>
      <c r="G75" s="98" t="s">
        <v>31</v>
      </c>
      <c r="H75" s="144"/>
      <c r="I75" s="172"/>
      <c r="J75" s="268"/>
      <c r="K75" s="262"/>
      <c r="L75" s="262"/>
      <c r="M75" s="116"/>
    </row>
    <row r="76" spans="1:13" ht="15.5" x14ac:dyDescent="0.35">
      <c r="C76" s="21" t="s">
        <v>364</v>
      </c>
      <c r="D76" s="4"/>
      <c r="E76" s="4"/>
      <c r="H76" s="56"/>
      <c r="I76" s="172"/>
      <c r="J76" s="268"/>
      <c r="K76" s="262"/>
      <c r="L76" s="262"/>
      <c r="M76" s="116"/>
    </row>
    <row r="77" spans="1:13" s="485" customFormat="1" ht="16" thickBot="1" x14ac:dyDescent="0.4">
      <c r="C77" s="21"/>
      <c r="D77" s="4"/>
      <c r="E77" s="4"/>
      <c r="G77" s="98"/>
      <c r="H77" s="56"/>
      <c r="I77" s="172"/>
      <c r="J77" s="268"/>
      <c r="K77" s="262"/>
      <c r="L77" s="262"/>
      <c r="M77" s="116"/>
    </row>
    <row r="78" spans="1:13" s="485" customFormat="1" ht="36" customHeight="1" thickBot="1" x14ac:dyDescent="0.4">
      <c r="A78" s="19" t="s">
        <v>43</v>
      </c>
      <c r="B78" s="194" t="s">
        <v>166</v>
      </c>
      <c r="C78" s="349" t="s">
        <v>226</v>
      </c>
      <c r="D78" s="195" t="s">
        <v>45</v>
      </c>
      <c r="E78" s="195" t="s">
        <v>79</v>
      </c>
      <c r="F78" s="195" t="s">
        <v>46</v>
      </c>
      <c r="G78" s="196" t="s">
        <v>44</v>
      </c>
      <c r="H78" s="197" t="s">
        <v>51</v>
      </c>
      <c r="I78" s="170"/>
      <c r="J78" s="267"/>
      <c r="K78" s="106"/>
      <c r="L78" s="106"/>
      <c r="M78" s="116"/>
    </row>
    <row r="79" spans="1:13" s="485" customFormat="1" ht="29" x14ac:dyDescent="0.35">
      <c r="B79" s="344">
        <v>1</v>
      </c>
      <c r="C79" s="345" t="s">
        <v>78</v>
      </c>
      <c r="D79" s="198" t="s">
        <v>196</v>
      </c>
      <c r="E79" s="420" t="s">
        <v>197</v>
      </c>
      <c r="F79" s="198" t="s">
        <v>198</v>
      </c>
      <c r="G79" s="199">
        <v>814.5</v>
      </c>
      <c r="H79" s="506" t="s">
        <v>377</v>
      </c>
      <c r="I79" s="116"/>
      <c r="J79" s="267"/>
      <c r="K79" s="106"/>
      <c r="L79" s="106"/>
      <c r="M79" s="116"/>
    </row>
    <row r="80" spans="1:13" s="485" customFormat="1" ht="53.25" customHeight="1" x14ac:dyDescent="0.35">
      <c r="B80" s="343">
        <v>2</v>
      </c>
      <c r="C80" s="339" t="s">
        <v>78</v>
      </c>
      <c r="D80" s="164" t="s">
        <v>66</v>
      </c>
      <c r="E80" s="422" t="s">
        <v>199</v>
      </c>
      <c r="F80" s="164" t="s">
        <v>85</v>
      </c>
      <c r="G80" s="123">
        <v>254.81</v>
      </c>
      <c r="H80" s="507" t="s">
        <v>378</v>
      </c>
      <c r="I80" s="116"/>
      <c r="J80" s="267"/>
      <c r="K80" s="106"/>
      <c r="L80" s="106"/>
      <c r="M80" s="116"/>
    </row>
    <row r="81" spans="1:13" s="485" customFormat="1" ht="29" x14ac:dyDescent="0.35">
      <c r="B81" s="343">
        <v>3</v>
      </c>
      <c r="C81" s="339" t="s">
        <v>78</v>
      </c>
      <c r="D81" s="164" t="s">
        <v>201</v>
      </c>
      <c r="E81" s="422" t="s">
        <v>202</v>
      </c>
      <c r="F81" s="164" t="s">
        <v>203</v>
      </c>
      <c r="G81" s="123">
        <v>2200</v>
      </c>
      <c r="H81" s="507" t="s">
        <v>379</v>
      </c>
      <c r="I81" s="116"/>
      <c r="J81" s="267"/>
      <c r="K81" s="106"/>
      <c r="L81" s="106"/>
      <c r="M81" s="116"/>
    </row>
    <row r="82" spans="1:13" s="485" customFormat="1" ht="41.25" customHeight="1" x14ac:dyDescent="0.35">
      <c r="B82" s="343">
        <v>4</v>
      </c>
      <c r="C82" s="339" t="s">
        <v>78</v>
      </c>
      <c r="D82" s="164" t="s">
        <v>66</v>
      </c>
      <c r="E82" s="422" t="s">
        <v>204</v>
      </c>
      <c r="F82" s="164" t="s">
        <v>85</v>
      </c>
      <c r="G82" s="123">
        <v>1313.68</v>
      </c>
      <c r="H82" s="507" t="s">
        <v>380</v>
      </c>
      <c r="I82" s="116"/>
      <c r="J82" s="267"/>
      <c r="K82" s="106"/>
      <c r="L82" s="106"/>
      <c r="M82" s="116"/>
    </row>
    <row r="83" spans="1:13" s="485" customFormat="1" ht="29" x14ac:dyDescent="0.35">
      <c r="B83" s="343">
        <v>5</v>
      </c>
      <c r="C83" s="339" t="s">
        <v>78</v>
      </c>
      <c r="D83" s="164" t="s">
        <v>205</v>
      </c>
      <c r="E83" s="422" t="s">
        <v>206</v>
      </c>
      <c r="F83" s="164" t="s">
        <v>207</v>
      </c>
      <c r="G83" s="123">
        <v>417</v>
      </c>
      <c r="H83" s="507" t="s">
        <v>381</v>
      </c>
      <c r="I83" s="116"/>
      <c r="J83" s="267"/>
      <c r="K83" s="106"/>
      <c r="L83" s="106"/>
      <c r="M83" s="116"/>
    </row>
    <row r="84" spans="1:13" s="485" customFormat="1" ht="29" x14ac:dyDescent="0.35">
      <c r="B84" s="343">
        <v>6</v>
      </c>
      <c r="C84" s="339" t="s">
        <v>78</v>
      </c>
      <c r="D84" s="164" t="s">
        <v>208</v>
      </c>
      <c r="E84" s="422" t="s">
        <v>209</v>
      </c>
      <c r="F84" s="164" t="s">
        <v>210</v>
      </c>
      <c r="G84" s="123">
        <v>807167.92</v>
      </c>
      <c r="H84" s="507" t="s">
        <v>382</v>
      </c>
      <c r="I84" s="116"/>
      <c r="J84" s="267"/>
      <c r="K84" s="106"/>
      <c r="L84" s="106"/>
      <c r="M84" s="116"/>
    </row>
    <row r="85" spans="1:13" s="485" customFormat="1" ht="29" x14ac:dyDescent="0.35">
      <c r="B85" s="343">
        <v>7</v>
      </c>
      <c r="C85" s="339" t="s">
        <v>78</v>
      </c>
      <c r="D85" s="164" t="s">
        <v>89</v>
      </c>
      <c r="E85" s="422" t="s">
        <v>211</v>
      </c>
      <c r="F85" s="164" t="s">
        <v>203</v>
      </c>
      <c r="G85" s="123">
        <v>1787.1</v>
      </c>
      <c r="H85" s="507" t="s">
        <v>383</v>
      </c>
      <c r="I85" s="116"/>
      <c r="J85" s="267"/>
      <c r="K85" s="106"/>
      <c r="L85" s="106"/>
      <c r="M85" s="116"/>
    </row>
    <row r="86" spans="1:13" s="485" customFormat="1" ht="29" x14ac:dyDescent="0.35">
      <c r="B86" s="343">
        <v>8</v>
      </c>
      <c r="C86" s="339" t="s">
        <v>78</v>
      </c>
      <c r="D86" s="164" t="s">
        <v>66</v>
      </c>
      <c r="E86" s="422" t="s">
        <v>215</v>
      </c>
      <c r="F86" s="164" t="s">
        <v>85</v>
      </c>
      <c r="G86" s="123">
        <v>207.63</v>
      </c>
      <c r="H86" s="507" t="s">
        <v>384</v>
      </c>
      <c r="I86" s="116"/>
      <c r="J86" s="267"/>
      <c r="K86" s="106"/>
      <c r="L86" s="106"/>
      <c r="M86" s="116"/>
    </row>
    <row r="87" spans="1:13" s="485" customFormat="1" ht="43.5" x14ac:dyDescent="0.35">
      <c r="B87" s="343">
        <v>9</v>
      </c>
      <c r="C87" s="339" t="s">
        <v>78</v>
      </c>
      <c r="D87" s="164" t="s">
        <v>66</v>
      </c>
      <c r="E87" s="422" t="s">
        <v>216</v>
      </c>
      <c r="F87" s="164" t="s">
        <v>217</v>
      </c>
      <c r="G87" s="123">
        <v>6500</v>
      </c>
      <c r="H87" s="507" t="s">
        <v>385</v>
      </c>
      <c r="I87" s="116"/>
      <c r="J87" s="267"/>
      <c r="K87" s="106"/>
      <c r="L87" s="106"/>
      <c r="M87" s="116"/>
    </row>
    <row r="88" spans="1:13" s="485" customFormat="1" ht="33" customHeight="1" x14ac:dyDescent="0.35">
      <c r="B88" s="343">
        <v>10</v>
      </c>
      <c r="C88" s="339" t="s">
        <v>78</v>
      </c>
      <c r="D88" s="164" t="s">
        <v>220</v>
      </c>
      <c r="E88" s="422" t="s">
        <v>221</v>
      </c>
      <c r="F88" s="164" t="s">
        <v>222</v>
      </c>
      <c r="G88" s="123">
        <v>2880.7</v>
      </c>
      <c r="H88" s="507" t="s">
        <v>386</v>
      </c>
      <c r="I88" s="116"/>
      <c r="J88" s="267"/>
      <c r="K88" s="106"/>
      <c r="L88" s="106"/>
      <c r="M88" s="116"/>
    </row>
    <row r="89" spans="1:13" s="485" customFormat="1" ht="37.5" customHeight="1" x14ac:dyDescent="0.35">
      <c r="B89" s="343">
        <v>11</v>
      </c>
      <c r="C89" s="339" t="s">
        <v>78</v>
      </c>
      <c r="D89" s="164" t="s">
        <v>223</v>
      </c>
      <c r="E89" s="422" t="s">
        <v>224</v>
      </c>
      <c r="F89" s="164" t="s">
        <v>225</v>
      </c>
      <c r="G89" s="123">
        <v>101022.9</v>
      </c>
      <c r="H89" s="507" t="s">
        <v>376</v>
      </c>
      <c r="I89" s="116"/>
      <c r="J89" s="267"/>
      <c r="K89" s="106"/>
      <c r="L89" s="106"/>
      <c r="M89" s="116"/>
    </row>
    <row r="90" spans="1:13" s="18" customFormat="1" ht="55.5" customHeight="1" x14ac:dyDescent="0.35">
      <c r="A90" s="145"/>
      <c r="B90" s="343">
        <v>12</v>
      </c>
      <c r="C90" s="339" t="s">
        <v>83</v>
      </c>
      <c r="D90" s="422" t="s">
        <v>66</v>
      </c>
      <c r="E90" s="422" t="s">
        <v>92</v>
      </c>
      <c r="F90" s="164" t="s">
        <v>85</v>
      </c>
      <c r="G90" s="123">
        <v>261.36</v>
      </c>
      <c r="H90" s="507" t="s">
        <v>387</v>
      </c>
      <c r="I90" s="130"/>
      <c r="J90" s="486">
        <v>3</v>
      </c>
      <c r="K90" s="269"/>
      <c r="L90" s="269"/>
      <c r="M90" s="130"/>
    </row>
    <row r="91" spans="1:13" s="18" customFormat="1" ht="29" x14ac:dyDescent="0.35">
      <c r="A91" s="130"/>
      <c r="B91" s="343">
        <v>13</v>
      </c>
      <c r="C91" s="339" t="s">
        <v>83</v>
      </c>
      <c r="D91" s="422" t="s">
        <v>66</v>
      </c>
      <c r="E91" s="422" t="s">
        <v>91</v>
      </c>
      <c r="F91" s="164" t="s">
        <v>85</v>
      </c>
      <c r="G91" s="123">
        <v>166.11</v>
      </c>
      <c r="H91" s="507" t="s">
        <v>388</v>
      </c>
      <c r="I91" s="130"/>
      <c r="J91" s="353"/>
      <c r="K91" s="26"/>
      <c r="L91" s="26"/>
      <c r="M91" s="130"/>
    </row>
    <row r="92" spans="1:13" s="18" customFormat="1" ht="29" x14ac:dyDescent="0.35">
      <c r="A92" s="130"/>
      <c r="B92" s="343">
        <v>14</v>
      </c>
      <c r="C92" s="339" t="s">
        <v>83</v>
      </c>
      <c r="D92" s="422" t="s">
        <v>66</v>
      </c>
      <c r="E92" s="422" t="s">
        <v>97</v>
      </c>
      <c r="F92" s="164" t="s">
        <v>85</v>
      </c>
      <c r="G92" s="123">
        <v>287.18</v>
      </c>
      <c r="H92" s="507" t="s">
        <v>389</v>
      </c>
      <c r="I92" s="130"/>
      <c r="J92" s="353"/>
      <c r="K92" s="26"/>
      <c r="L92" s="26"/>
      <c r="M92" s="130"/>
    </row>
    <row r="93" spans="1:13" s="18" customFormat="1" ht="29" x14ac:dyDescent="0.35">
      <c r="A93" s="130"/>
      <c r="B93" s="343">
        <v>15</v>
      </c>
      <c r="C93" s="339" t="s">
        <v>83</v>
      </c>
      <c r="D93" s="422" t="s">
        <v>125</v>
      </c>
      <c r="E93" s="422" t="s">
        <v>118</v>
      </c>
      <c r="F93" s="164" t="s">
        <v>117</v>
      </c>
      <c r="G93" s="123">
        <v>1600</v>
      </c>
      <c r="H93" s="507" t="s">
        <v>390</v>
      </c>
      <c r="I93" s="130"/>
      <c r="J93" s="353"/>
      <c r="K93" s="26"/>
      <c r="L93" s="26"/>
      <c r="M93" s="130"/>
    </row>
    <row r="94" spans="1:13" s="18" customFormat="1" ht="29" x14ac:dyDescent="0.35">
      <c r="A94" s="130"/>
      <c r="B94" s="343">
        <v>16</v>
      </c>
      <c r="C94" s="339" t="s">
        <v>83</v>
      </c>
      <c r="D94" s="422" t="s">
        <v>89</v>
      </c>
      <c r="E94" s="422" t="s">
        <v>90</v>
      </c>
      <c r="F94" s="164" t="s">
        <v>117</v>
      </c>
      <c r="G94" s="123">
        <v>9153.2999999999993</v>
      </c>
      <c r="H94" s="507" t="s">
        <v>391</v>
      </c>
      <c r="I94" s="130"/>
      <c r="J94" s="353"/>
      <c r="K94" s="26"/>
      <c r="L94" s="26"/>
      <c r="M94" s="130"/>
    </row>
    <row r="95" spans="1:13" s="18" customFormat="1" ht="29.5" thickBot="1" x14ac:dyDescent="0.4">
      <c r="A95" s="130"/>
      <c r="B95" s="509">
        <v>17</v>
      </c>
      <c r="C95" s="340" t="s">
        <v>185</v>
      </c>
      <c r="D95" s="322" t="s">
        <v>304</v>
      </c>
      <c r="E95" s="322" t="s">
        <v>303</v>
      </c>
      <c r="F95" s="322" t="s">
        <v>309</v>
      </c>
      <c r="G95" s="124">
        <v>136982.57999999999</v>
      </c>
      <c r="H95" s="494" t="s">
        <v>392</v>
      </c>
      <c r="I95" s="130"/>
      <c r="J95" s="353"/>
      <c r="K95" s="26"/>
      <c r="L95" s="26"/>
      <c r="M95" s="130"/>
    </row>
    <row r="96" spans="1:13" s="18" customFormat="1" x14ac:dyDescent="0.35">
      <c r="A96" s="130"/>
      <c r="B96" s="505"/>
      <c r="C96" s="491"/>
      <c r="D96" s="104"/>
      <c r="E96" s="491"/>
      <c r="F96" s="104"/>
      <c r="G96" s="105"/>
      <c r="H96" s="293"/>
      <c r="I96" s="130"/>
      <c r="J96" s="353"/>
      <c r="K96" s="26"/>
      <c r="L96" s="26"/>
      <c r="M96" s="130"/>
    </row>
    <row r="97" spans="1:13" s="18" customFormat="1" ht="15" thickBot="1" x14ac:dyDescent="0.4">
      <c r="A97" s="496"/>
      <c r="B97" s="496"/>
      <c r="C97" s="497"/>
      <c r="D97" s="4" t="s">
        <v>366</v>
      </c>
      <c r="E97" s="496"/>
      <c r="F97" s="496"/>
      <c r="G97" s="508">
        <f>SUM(G79:G95)</f>
        <v>1073016.77</v>
      </c>
      <c r="H97" s="287"/>
      <c r="I97" s="204"/>
      <c r="J97" s="353"/>
      <c r="K97" s="26"/>
      <c r="L97" s="26"/>
      <c r="M97" s="130"/>
    </row>
    <row r="98" spans="1:13" s="18" customFormat="1" ht="36" customHeight="1" thickTop="1" thickBot="1" x14ac:dyDescent="0.4">
      <c r="A98" s="496"/>
      <c r="B98" s="496"/>
      <c r="C98" s="497"/>
      <c r="D98" s="496"/>
      <c r="E98" s="496"/>
      <c r="F98" s="496"/>
      <c r="G98" s="287"/>
      <c r="H98" s="287"/>
      <c r="I98" s="204"/>
      <c r="J98" s="353"/>
      <c r="K98" s="26"/>
      <c r="L98" s="26"/>
      <c r="M98" s="130"/>
    </row>
    <row r="99" spans="1:13" s="81" customFormat="1" ht="19.5" customHeight="1" thickBot="1" x14ac:dyDescent="0.4">
      <c r="C99" s="391" t="s">
        <v>174</v>
      </c>
      <c r="D99" s="264"/>
      <c r="E99" s="264"/>
      <c r="F99" s="392"/>
      <c r="G99" s="393"/>
      <c r="H99" s="394"/>
      <c r="I99" s="263"/>
      <c r="J99" s="268"/>
      <c r="K99" s="262"/>
      <c r="L99" s="263"/>
    </row>
    <row r="100" spans="1:13" s="81" customFormat="1" ht="19.5" customHeight="1" x14ac:dyDescent="0.35">
      <c r="C100" s="474">
        <f>B25</f>
        <v>17</v>
      </c>
      <c r="D100" s="475" t="s">
        <v>234</v>
      </c>
      <c r="E100" s="395">
        <f>G27</f>
        <v>954370.31</v>
      </c>
      <c r="F100" s="396" t="s">
        <v>37</v>
      </c>
      <c r="G100" s="170"/>
      <c r="I100" s="263"/>
      <c r="J100" s="268"/>
      <c r="K100" s="262"/>
      <c r="L100" s="263"/>
    </row>
    <row r="101" spans="1:13" s="81" customFormat="1" ht="19.5" customHeight="1" x14ac:dyDescent="0.35">
      <c r="C101" s="476">
        <f>B46</f>
        <v>13</v>
      </c>
      <c r="D101" s="472" t="s">
        <v>233</v>
      </c>
      <c r="E101" s="352">
        <f>G48</f>
        <v>1117858.4600000002</v>
      </c>
      <c r="F101" s="263" t="s">
        <v>37</v>
      </c>
      <c r="G101" s="397"/>
      <c r="H101" s="398"/>
      <c r="I101" s="263"/>
      <c r="J101" s="268"/>
      <c r="K101" s="262"/>
      <c r="L101" s="263"/>
    </row>
    <row r="102" spans="1:13" s="81" customFormat="1" ht="19.5" customHeight="1" x14ac:dyDescent="0.35">
      <c r="C102" s="477">
        <f>B57</f>
        <v>4</v>
      </c>
      <c r="D102" s="473" t="s">
        <v>314</v>
      </c>
      <c r="E102" s="458">
        <f>G59</f>
        <v>537315.63</v>
      </c>
      <c r="F102" s="192" t="s">
        <v>37</v>
      </c>
      <c r="G102" s="397"/>
      <c r="H102" s="398"/>
      <c r="I102" s="263"/>
      <c r="J102" s="268"/>
      <c r="K102" s="262"/>
      <c r="L102" s="263"/>
    </row>
    <row r="103" spans="1:13" s="81" customFormat="1" ht="19.5" customHeight="1" x14ac:dyDescent="0.35">
      <c r="C103" s="478">
        <f>-B72</f>
        <v>-7</v>
      </c>
      <c r="D103" s="422" t="s">
        <v>362</v>
      </c>
      <c r="E103" s="380">
        <f>-G74</f>
        <v>-151473.96000000002</v>
      </c>
      <c r="F103" s="192" t="s">
        <v>37</v>
      </c>
      <c r="G103" s="397"/>
      <c r="H103" s="398"/>
      <c r="I103" s="263"/>
      <c r="J103" s="268"/>
      <c r="K103" s="262"/>
      <c r="L103" s="263"/>
    </row>
    <row r="104" spans="1:13" s="81" customFormat="1" ht="19.5" customHeight="1" x14ac:dyDescent="0.35">
      <c r="C104" s="498">
        <f>-B95</f>
        <v>-17</v>
      </c>
      <c r="D104" s="495" t="s">
        <v>365</v>
      </c>
      <c r="E104" s="499">
        <f>-G97</f>
        <v>-1073016.77</v>
      </c>
      <c r="F104" s="192" t="s">
        <v>37</v>
      </c>
      <c r="G104" s="397"/>
      <c r="H104" s="398"/>
      <c r="I104" s="263"/>
      <c r="J104" s="268"/>
      <c r="K104" s="262"/>
      <c r="L104" s="263"/>
    </row>
    <row r="105" spans="1:13" s="81" customFormat="1" ht="19.5" customHeight="1" thickBot="1" x14ac:dyDescent="0.4">
      <c r="C105" s="479"/>
      <c r="D105" s="480" t="s">
        <v>235</v>
      </c>
      <c r="E105" s="470">
        <v>-0.66</v>
      </c>
      <c r="F105" s="263"/>
      <c r="G105" s="397"/>
      <c r="H105" s="398"/>
      <c r="I105" s="263"/>
      <c r="J105" s="268"/>
      <c r="K105" s="262"/>
      <c r="L105" s="263"/>
    </row>
    <row r="106" spans="1:13" s="81" customFormat="1" ht="19.5" customHeight="1" thickBot="1" x14ac:dyDescent="0.4">
      <c r="B106" s="469" t="s">
        <v>317</v>
      </c>
      <c r="C106" s="471">
        <f>SUM(C100:C105)</f>
        <v>10</v>
      </c>
      <c r="D106" s="104" t="s">
        <v>236</v>
      </c>
      <c r="E106" s="408">
        <f>SUM(E100:E105)</f>
        <v>1385053.0100000005</v>
      </c>
      <c r="F106" s="192" t="s">
        <v>37</v>
      </c>
      <c r="G106" s="170"/>
      <c r="I106" s="263"/>
      <c r="J106" s="268"/>
      <c r="K106" s="262"/>
      <c r="L106" s="263"/>
    </row>
    <row r="107" spans="1:13" s="81" customFormat="1" ht="19.5" customHeight="1" thickTop="1" x14ac:dyDescent="0.35">
      <c r="C107" s="399" t="s">
        <v>31</v>
      </c>
      <c r="D107" s="264"/>
      <c r="E107" s="399" t="s">
        <v>31</v>
      </c>
      <c r="F107" s="393"/>
      <c r="G107" s="170"/>
      <c r="H107" s="394"/>
      <c r="I107" s="263"/>
      <c r="J107" s="268"/>
      <c r="K107" s="262"/>
      <c r="L107" s="263"/>
    </row>
    <row r="108" spans="1:13" s="81" customFormat="1" ht="19.5" customHeight="1" x14ac:dyDescent="0.35">
      <c r="C108" s="399"/>
      <c r="D108" s="264"/>
      <c r="E108" s="399"/>
      <c r="F108" s="393"/>
      <c r="G108" s="170"/>
      <c r="H108" s="394"/>
      <c r="I108" s="263"/>
      <c r="J108" s="268"/>
      <c r="K108" s="262"/>
      <c r="L108" s="263"/>
    </row>
    <row r="109" spans="1:13" s="81" customFormat="1" ht="19.5" customHeight="1" thickBot="1" x14ac:dyDescent="0.4">
      <c r="C109" s="399"/>
      <c r="D109" s="264"/>
      <c r="E109" s="399"/>
      <c r="F109" s="393"/>
      <c r="G109" s="170"/>
      <c r="H109" s="394"/>
      <c r="I109" s="263"/>
      <c r="J109" s="268"/>
      <c r="K109" s="262"/>
      <c r="L109" s="263"/>
    </row>
    <row r="110" spans="1:13" s="81" customFormat="1" ht="19.5" customHeight="1" thickBot="1" x14ac:dyDescent="0.4">
      <c r="C110" s="391" t="s">
        <v>174</v>
      </c>
      <c r="D110" s="264"/>
      <c r="E110" s="264"/>
      <c r="F110" s="393"/>
      <c r="G110" s="170"/>
      <c r="H110" s="394"/>
      <c r="I110" s="263"/>
      <c r="J110" s="268"/>
      <c r="K110" s="262"/>
      <c r="L110" s="263"/>
    </row>
    <row r="111" spans="1:13" s="81" customFormat="1" ht="19.5" customHeight="1" x14ac:dyDescent="0.35">
      <c r="C111" s="400">
        <v>8</v>
      </c>
      <c r="D111" s="419" t="s">
        <v>360</v>
      </c>
      <c r="E111" s="401">
        <f>G9+G10+G13+G20+G23+G35+G42+G56</f>
        <v>986353.44</v>
      </c>
      <c r="F111" s="393"/>
      <c r="G111" s="170"/>
      <c r="H111" s="394"/>
      <c r="I111" s="263"/>
      <c r="J111" s="268"/>
      <c r="K111" s="262"/>
      <c r="L111" s="263"/>
    </row>
    <row r="112" spans="1:13" s="81" customFormat="1" ht="19.5" customHeight="1" x14ac:dyDescent="0.35">
      <c r="C112" s="493">
        <f>-C104</f>
        <v>17</v>
      </c>
      <c r="D112" s="421" t="s">
        <v>361</v>
      </c>
      <c r="E112" s="519">
        <f>-E104</f>
        <v>1073016.77</v>
      </c>
      <c r="F112" s="393"/>
      <c r="G112" s="170"/>
      <c r="H112" s="394"/>
      <c r="I112" s="263"/>
      <c r="J112" s="268"/>
      <c r="K112" s="262"/>
      <c r="L112" s="263"/>
    </row>
    <row r="113" spans="2:21" s="81" customFormat="1" ht="19.5" customHeight="1" x14ac:dyDescent="0.35">
      <c r="C113" s="402">
        <v>2</v>
      </c>
      <c r="D113" s="421" t="s">
        <v>145</v>
      </c>
      <c r="E113" s="386">
        <f>G54+G57</f>
        <v>398700.23</v>
      </c>
      <c r="F113" s="393"/>
      <c r="G113" s="170"/>
      <c r="H113" s="394"/>
      <c r="I113" s="263"/>
      <c r="J113" s="268"/>
      <c r="K113" s="262"/>
      <c r="L113" s="263"/>
    </row>
    <row r="114" spans="2:21" s="81" customFormat="1" ht="19.5" customHeight="1" x14ac:dyDescent="0.35">
      <c r="C114" s="744">
        <v>1</v>
      </c>
      <c r="D114" s="421" t="s">
        <v>146</v>
      </c>
      <c r="E114" s="403">
        <f>G70</f>
        <v>141795.32</v>
      </c>
      <c r="F114" s="393"/>
      <c r="G114" s="170"/>
      <c r="H114" s="394"/>
      <c r="I114" s="263"/>
      <c r="J114" s="268"/>
      <c r="K114" s="262"/>
      <c r="L114" s="263"/>
    </row>
    <row r="115" spans="2:21" s="81" customFormat="1" ht="19.5" customHeight="1" x14ac:dyDescent="0.35">
      <c r="C115" s="745"/>
      <c r="D115" s="421" t="s">
        <v>148</v>
      </c>
      <c r="E115" s="403">
        <v>0.72</v>
      </c>
      <c r="F115" s="393"/>
      <c r="G115" s="170"/>
      <c r="H115" s="394"/>
      <c r="I115" s="263"/>
      <c r="J115" s="268"/>
      <c r="K115" s="262"/>
      <c r="L115" s="263"/>
    </row>
    <row r="116" spans="2:21" s="81" customFormat="1" ht="19.5" customHeight="1" thickBot="1" x14ac:dyDescent="0.4">
      <c r="C116" s="404">
        <v>6</v>
      </c>
      <c r="D116" s="421" t="s">
        <v>154</v>
      </c>
      <c r="E116" s="405">
        <f>SUM(G65+G66+G67+G68+G69+G72)</f>
        <v>9677.92</v>
      </c>
      <c r="F116" s="393"/>
      <c r="G116" s="170"/>
      <c r="H116" s="394"/>
      <c r="I116" s="263"/>
      <c r="J116" s="268"/>
      <c r="K116" s="262"/>
      <c r="L116" s="263"/>
    </row>
    <row r="117" spans="2:21" s="81" customFormat="1" ht="19.5" customHeight="1" thickBot="1" x14ac:dyDescent="0.4">
      <c r="C117" s="399"/>
      <c r="D117" s="321" t="s">
        <v>235</v>
      </c>
      <c r="E117" s="389">
        <v>-0.66</v>
      </c>
      <c r="F117" s="393"/>
      <c r="G117" s="170"/>
      <c r="H117" s="394"/>
      <c r="I117" s="263"/>
      <c r="J117" s="268"/>
      <c r="K117" s="262"/>
      <c r="L117" s="263"/>
    </row>
    <row r="118" spans="2:21" s="81" customFormat="1" ht="19.5" customHeight="1" thickBot="1" x14ac:dyDescent="0.4">
      <c r="B118" s="406" t="s">
        <v>34</v>
      </c>
      <c r="C118" s="407">
        <f>SUM(C111:C116)</f>
        <v>34</v>
      </c>
      <c r="D118" s="104" t="s">
        <v>236</v>
      </c>
      <c r="E118" s="408">
        <f>SUM(E111:E117)</f>
        <v>2609543.7399999998</v>
      </c>
      <c r="F118" s="409" t="s">
        <v>34</v>
      </c>
      <c r="G118" s="170"/>
      <c r="H118" s="398"/>
      <c r="I118" s="263"/>
      <c r="J118" s="268"/>
      <c r="K118" s="262"/>
      <c r="L118" s="263"/>
    </row>
    <row r="119" spans="2:21" s="81" customFormat="1" ht="19.5" customHeight="1" thickTop="1" x14ac:dyDescent="0.35">
      <c r="C119" s="399" t="s">
        <v>31</v>
      </c>
      <c r="D119" s="264"/>
      <c r="E119" s="399" t="s">
        <v>31</v>
      </c>
      <c r="F119" s="393"/>
      <c r="G119" s="170"/>
      <c r="H119" s="394"/>
      <c r="I119" s="263"/>
      <c r="J119" s="268"/>
      <c r="K119" s="262"/>
      <c r="L119" s="263"/>
    </row>
    <row r="120" spans="2:21" ht="15" thickBot="1" x14ac:dyDescent="0.4">
      <c r="C120" s="98"/>
      <c r="D120" s="4"/>
      <c r="E120" s="98"/>
      <c r="F120" s="338"/>
      <c r="G120" s="116"/>
      <c r="H120" s="56"/>
      <c r="I120" s="80"/>
      <c r="J120" s="268"/>
      <c r="K120" s="262"/>
      <c r="L120" s="263"/>
    </row>
    <row r="121" spans="2:21" ht="31.5" customHeight="1" thickBot="1" x14ac:dyDescent="0.4">
      <c r="C121" s="360" t="s">
        <v>130</v>
      </c>
      <c r="D121" s="361" t="s">
        <v>131</v>
      </c>
      <c r="E121" s="361" t="s">
        <v>132</v>
      </c>
      <c r="F121" s="362" t="s">
        <v>13</v>
      </c>
      <c r="G121" s="116"/>
      <c r="H121" s="354"/>
      <c r="I121" s="355"/>
      <c r="J121" s="356"/>
      <c r="K121" s="357"/>
      <c r="L121" s="358"/>
    </row>
    <row r="122" spans="2:21" ht="29.15" customHeight="1" x14ac:dyDescent="0.35">
      <c r="C122" s="366" t="s">
        <v>133</v>
      </c>
      <c r="D122" s="367" t="s">
        <v>134</v>
      </c>
      <c r="E122" s="367"/>
      <c r="F122" s="368"/>
      <c r="G122" s="170"/>
      <c r="H122" s="170"/>
      <c r="I122" s="170"/>
      <c r="J122" s="170"/>
      <c r="K122" s="170"/>
      <c r="L122" s="170"/>
      <c r="M122" s="170"/>
      <c r="N122" s="170"/>
      <c r="O122" s="170"/>
      <c r="P122" s="170"/>
      <c r="Q122" s="170"/>
      <c r="R122" s="170"/>
      <c r="S122" s="204"/>
      <c r="T122" s="204"/>
      <c r="U122" s="204"/>
    </row>
    <row r="123" spans="2:21" ht="29.15" customHeight="1" x14ac:dyDescent="0.35">
      <c r="C123" s="465" t="s">
        <v>135</v>
      </c>
      <c r="D123" s="466"/>
      <c r="E123" s="468">
        <f>C102</f>
        <v>4</v>
      </c>
      <c r="F123" s="467">
        <f>E102</f>
        <v>537315.63</v>
      </c>
      <c r="G123" s="276" t="s">
        <v>316</v>
      </c>
      <c r="H123" s="170"/>
      <c r="I123" s="170"/>
      <c r="J123" s="170"/>
      <c r="K123" s="170"/>
      <c r="L123" s="170"/>
      <c r="M123" s="170"/>
      <c r="N123" s="170"/>
      <c r="O123" s="170"/>
      <c r="P123" s="170"/>
      <c r="Q123" s="170"/>
      <c r="R123" s="170"/>
      <c r="S123" s="204"/>
      <c r="T123" s="260"/>
      <c r="U123" s="105"/>
    </row>
    <row r="124" spans="2:21" ht="29.15" customHeight="1" thickBot="1" x14ac:dyDescent="0.4">
      <c r="C124" s="461" t="s">
        <v>136</v>
      </c>
      <c r="D124" s="462"/>
      <c r="E124" s="463">
        <f>C100+C101</f>
        <v>30</v>
      </c>
      <c r="F124" s="464">
        <f>E100+E101+E105</f>
        <v>2072228.1100000003</v>
      </c>
      <c r="G124" s="276" t="s">
        <v>316</v>
      </c>
      <c r="H124" s="170"/>
      <c r="I124" s="170"/>
      <c r="J124" s="170"/>
      <c r="K124" s="170"/>
      <c r="L124" s="170"/>
      <c r="M124" s="170"/>
      <c r="N124" s="170"/>
      <c r="O124" s="170"/>
      <c r="P124" s="170"/>
      <c r="Q124" s="170"/>
      <c r="R124" s="170"/>
      <c r="S124" s="204"/>
      <c r="T124" s="260"/>
      <c r="U124" s="105"/>
    </row>
    <row r="125" spans="2:21" ht="29.15" customHeight="1" x14ac:dyDescent="0.35">
      <c r="C125" s="366" t="s">
        <v>137</v>
      </c>
      <c r="D125" s="367" t="s">
        <v>134</v>
      </c>
      <c r="E125" s="367"/>
      <c r="F125" s="368"/>
      <c r="G125" s="170"/>
      <c r="H125" s="170"/>
      <c r="I125" s="170"/>
      <c r="J125" s="170"/>
      <c r="K125" s="170"/>
      <c r="L125" s="170"/>
      <c r="M125" s="170"/>
      <c r="N125" s="170"/>
      <c r="O125" s="170"/>
      <c r="P125" s="170"/>
      <c r="Q125" s="170"/>
      <c r="R125" s="170"/>
      <c r="S125" s="204"/>
      <c r="T125" s="260"/>
      <c r="U125" s="105"/>
    </row>
    <row r="126" spans="2:21" ht="29.15" customHeight="1" x14ac:dyDescent="0.35">
      <c r="C126" s="369" t="s">
        <v>135</v>
      </c>
      <c r="D126" s="363"/>
      <c r="E126" s="365">
        <v>0</v>
      </c>
      <c r="F126" s="370">
        <v>0</v>
      </c>
      <c r="G126" s="170"/>
      <c r="H126" s="170"/>
      <c r="I126" s="170"/>
      <c r="J126" s="170"/>
      <c r="K126" s="170"/>
      <c r="L126" s="170"/>
      <c r="M126" s="170"/>
      <c r="N126" s="170"/>
      <c r="O126" s="170"/>
      <c r="P126" s="170"/>
      <c r="Q126" s="170"/>
      <c r="R126" s="170"/>
      <c r="S126" s="204"/>
      <c r="T126" s="260"/>
      <c r="U126" s="105"/>
    </row>
    <row r="127" spans="2:21" ht="29.15" customHeight="1" thickBot="1" x14ac:dyDescent="0.4">
      <c r="C127" s="371" t="s">
        <v>136</v>
      </c>
      <c r="D127" s="372"/>
      <c r="E127" s="376">
        <v>0</v>
      </c>
      <c r="F127" s="377">
        <v>0</v>
      </c>
      <c r="G127" s="170"/>
      <c r="H127" s="170"/>
      <c r="I127" s="170"/>
      <c r="J127" s="170"/>
      <c r="K127" s="170"/>
      <c r="L127" s="170"/>
      <c r="M127" s="170"/>
      <c r="N127" s="170"/>
      <c r="O127" s="170"/>
      <c r="P127" s="170"/>
      <c r="Q127" s="170"/>
      <c r="R127" s="170"/>
      <c r="S127" s="204"/>
      <c r="T127" s="260"/>
      <c r="U127" s="105"/>
    </row>
    <row r="128" spans="2:21" s="18" customFormat="1" ht="29.15" customHeight="1" thickBot="1" x14ac:dyDescent="0.4">
      <c r="C128" s="373" t="s">
        <v>238</v>
      </c>
      <c r="D128" s="374"/>
      <c r="E128" s="375">
        <f>E123+E124+E126+E127</f>
        <v>34</v>
      </c>
      <c r="F128" s="378">
        <f>F123+F124+F126+F127</f>
        <v>2609543.7400000002</v>
      </c>
      <c r="G128" s="276" t="s">
        <v>316</v>
      </c>
      <c r="H128" s="26"/>
      <c r="I128" s="26"/>
      <c r="J128" s="26"/>
      <c r="K128" s="26"/>
      <c r="L128" s="26"/>
      <c r="M128" s="26"/>
      <c r="N128" s="26"/>
      <c r="O128" s="26"/>
      <c r="P128" s="26"/>
      <c r="Q128" s="26"/>
      <c r="R128" s="364"/>
      <c r="S128" s="204"/>
      <c r="T128" s="260"/>
      <c r="U128" s="105"/>
    </row>
    <row r="129" spans="3:21" x14ac:dyDescent="0.35">
      <c r="D129" s="359"/>
      <c r="E129" s="98" t="s">
        <v>31</v>
      </c>
      <c r="F129" s="98" t="s">
        <v>31</v>
      </c>
      <c r="G129" s="359"/>
      <c r="H129" s="359"/>
      <c r="I129" s="359"/>
      <c r="J129" s="359"/>
      <c r="K129" s="359"/>
      <c r="L129" s="359"/>
      <c r="M129" s="359"/>
      <c r="N129" s="359"/>
      <c r="O129" s="359"/>
      <c r="P129" s="359"/>
      <c r="Q129" s="359"/>
      <c r="R129" s="359"/>
      <c r="S129" s="170"/>
      <c r="T129" s="260"/>
      <c r="U129" s="105"/>
    </row>
    <row r="130" spans="3:21" x14ac:dyDescent="0.35">
      <c r="D130" s="359"/>
      <c r="E130" s="359"/>
      <c r="F130" s="359"/>
      <c r="G130" s="359"/>
      <c r="H130" s="359"/>
      <c r="I130" s="359"/>
      <c r="J130" s="359"/>
      <c r="K130" s="359"/>
      <c r="L130" s="359"/>
      <c r="M130" s="359"/>
      <c r="N130" s="359"/>
      <c r="O130" s="359"/>
      <c r="P130" s="359"/>
      <c r="Q130" s="359"/>
      <c r="R130" s="359"/>
      <c r="S130" s="170"/>
      <c r="T130" s="260"/>
      <c r="U130" s="105"/>
    </row>
    <row r="131" spans="3:21" ht="15" thickBot="1" x14ac:dyDescent="0.4">
      <c r="C131" s="104"/>
      <c r="D131" s="229"/>
      <c r="G131" s="56"/>
      <c r="H131" s="80"/>
      <c r="I131" s="268"/>
      <c r="J131" s="262"/>
      <c r="K131" s="263"/>
      <c r="L131" s="318"/>
    </row>
    <row r="132" spans="3:21" ht="31.5" customHeight="1" thickBot="1" x14ac:dyDescent="0.4">
      <c r="C132" s="104"/>
      <c r="D132" s="515" t="s">
        <v>131</v>
      </c>
      <c r="E132" s="516" t="s">
        <v>132</v>
      </c>
      <c r="F132" s="517" t="s">
        <v>13</v>
      </c>
      <c r="G132" s="56"/>
      <c r="H132" s="80"/>
      <c r="I132" s="268"/>
      <c r="J132" s="262"/>
      <c r="K132" s="263"/>
      <c r="L132" s="318"/>
    </row>
    <row r="133" spans="3:21" ht="29.15" customHeight="1" x14ac:dyDescent="0.35">
      <c r="C133" s="271" t="s">
        <v>140</v>
      </c>
      <c r="D133" s="274" t="s">
        <v>141</v>
      </c>
      <c r="E133" s="381">
        <v>0</v>
      </c>
      <c r="F133" s="277">
        <v>0</v>
      </c>
      <c r="G133" s="276"/>
      <c r="H133" s="253"/>
      <c r="I133" s="253"/>
      <c r="J133" s="253"/>
      <c r="K133" s="253"/>
      <c r="L133" s="253"/>
      <c r="M133" s="253"/>
      <c r="N133" s="253"/>
      <c r="O133" s="253"/>
      <c r="P133" s="253"/>
      <c r="Q133" s="253"/>
    </row>
    <row r="134" spans="3:21" ht="29.15" customHeight="1" x14ac:dyDescent="0.35">
      <c r="C134" s="272" t="s">
        <v>142</v>
      </c>
      <c r="D134" s="273" t="s">
        <v>143</v>
      </c>
      <c r="E134" s="278">
        <v>0</v>
      </c>
      <c r="F134" s="279">
        <v>0</v>
      </c>
      <c r="G134" s="253"/>
      <c r="H134" s="253"/>
      <c r="I134" s="253"/>
      <c r="J134" s="253"/>
      <c r="K134" s="253"/>
      <c r="L134" s="253"/>
      <c r="M134" s="253"/>
      <c r="N134" s="253"/>
      <c r="O134" s="253"/>
      <c r="P134" s="253"/>
      <c r="Q134" s="253"/>
    </row>
    <row r="135" spans="3:21" ht="29.15" customHeight="1" x14ac:dyDescent="0.35">
      <c r="C135" s="272" t="s">
        <v>144</v>
      </c>
      <c r="D135" s="273" t="s">
        <v>143</v>
      </c>
      <c r="E135" s="278">
        <v>0</v>
      </c>
      <c r="F135" s="279">
        <v>0</v>
      </c>
      <c r="G135" s="253"/>
      <c r="H135" s="253"/>
      <c r="I135" s="253"/>
      <c r="J135" s="253"/>
      <c r="K135" s="253"/>
      <c r="L135" s="253"/>
      <c r="M135" s="253"/>
      <c r="N135" s="253"/>
      <c r="O135" s="253"/>
      <c r="P135" s="253"/>
      <c r="Q135" s="253"/>
    </row>
    <row r="136" spans="3:21" ht="29.15" customHeight="1" x14ac:dyDescent="0.35">
      <c r="C136" s="272" t="s">
        <v>145</v>
      </c>
      <c r="D136" s="273" t="s">
        <v>143</v>
      </c>
      <c r="E136" s="385">
        <f>C113</f>
        <v>2</v>
      </c>
      <c r="F136" s="386">
        <f>E113+E117</f>
        <v>398699.57</v>
      </c>
      <c r="G136" s="276" t="s">
        <v>316</v>
      </c>
      <c r="H136" s="520"/>
      <c r="I136" s="253"/>
      <c r="J136" s="253"/>
      <c r="K136" s="253"/>
      <c r="L136" s="253"/>
      <c r="M136" s="253"/>
      <c r="N136" s="253"/>
      <c r="O136" s="253"/>
      <c r="P136" s="253"/>
      <c r="Q136" s="253"/>
    </row>
    <row r="137" spans="3:21" ht="29.15" customHeight="1" x14ac:dyDescent="0.35">
      <c r="C137" s="272" t="s">
        <v>146</v>
      </c>
      <c r="D137" s="273" t="s">
        <v>147</v>
      </c>
      <c r="E137" s="741">
        <f>C114</f>
        <v>1</v>
      </c>
      <c r="F137" s="383">
        <f>E114</f>
        <v>141795.32</v>
      </c>
      <c r="G137" s="276" t="s">
        <v>316</v>
      </c>
      <c r="H137" s="253"/>
      <c r="I137" s="253"/>
      <c r="J137" s="253"/>
      <c r="K137" s="253"/>
      <c r="L137" s="253"/>
      <c r="M137" s="253"/>
      <c r="N137" s="253"/>
      <c r="O137" s="253"/>
      <c r="P137" s="253"/>
      <c r="Q137" s="253"/>
    </row>
    <row r="138" spans="3:21" ht="29.15" customHeight="1" x14ac:dyDescent="0.35">
      <c r="C138" s="272" t="s">
        <v>148</v>
      </c>
      <c r="D138" s="273" t="s">
        <v>147</v>
      </c>
      <c r="E138" s="741"/>
      <c r="F138" s="383">
        <f>E115</f>
        <v>0.72</v>
      </c>
      <c r="G138" s="276" t="s">
        <v>316</v>
      </c>
      <c r="H138" s="253"/>
      <c r="I138" s="253"/>
      <c r="J138" s="253"/>
      <c r="K138" s="253"/>
      <c r="L138" s="253"/>
      <c r="M138" s="253"/>
      <c r="N138" s="253"/>
      <c r="O138" s="253"/>
      <c r="P138" s="253"/>
      <c r="Q138" s="253"/>
    </row>
    <row r="139" spans="3:21" ht="29.15" customHeight="1" x14ac:dyDescent="0.35">
      <c r="C139" s="272" t="s">
        <v>149</v>
      </c>
      <c r="D139" s="273" t="s">
        <v>150</v>
      </c>
      <c r="E139" s="278">
        <v>0</v>
      </c>
      <c r="F139" s="279">
        <v>0</v>
      </c>
      <c r="G139" s="253"/>
      <c r="H139" s="253"/>
      <c r="I139" s="253"/>
      <c r="J139" s="253"/>
      <c r="K139" s="253"/>
      <c r="L139" s="253"/>
      <c r="M139" s="253"/>
      <c r="N139" s="253"/>
      <c r="O139" s="253"/>
      <c r="P139" s="253"/>
      <c r="Q139" s="253"/>
    </row>
    <row r="140" spans="3:21" ht="29.15" customHeight="1" x14ac:dyDescent="0.35">
      <c r="C140" s="272" t="s">
        <v>151</v>
      </c>
      <c r="D140" s="273" t="s">
        <v>152</v>
      </c>
      <c r="E140" s="278">
        <v>0</v>
      </c>
      <c r="F140" s="279">
        <v>0</v>
      </c>
      <c r="G140" s="253"/>
      <c r="H140" s="253"/>
      <c r="I140" s="253"/>
      <c r="J140" s="253"/>
      <c r="K140" s="253"/>
      <c r="L140" s="253"/>
      <c r="M140" s="253"/>
      <c r="N140" s="253"/>
      <c r="O140" s="253"/>
      <c r="P140" s="253"/>
      <c r="Q140" s="253"/>
    </row>
    <row r="141" spans="3:21" ht="29.15" customHeight="1" x14ac:dyDescent="0.35">
      <c r="C141" s="272" t="s">
        <v>360</v>
      </c>
      <c r="D141" s="273" t="s">
        <v>153</v>
      </c>
      <c r="E141" s="387">
        <f>C111</f>
        <v>8</v>
      </c>
      <c r="F141" s="388">
        <f>E111</f>
        <v>986353.44</v>
      </c>
      <c r="G141" s="276" t="s">
        <v>316</v>
      </c>
      <c r="H141" s="253"/>
      <c r="I141" s="253"/>
      <c r="J141" s="253"/>
      <c r="K141" s="253"/>
      <c r="L141" s="253"/>
      <c r="M141" s="253"/>
      <c r="N141" s="253"/>
      <c r="O141" s="253"/>
      <c r="P141" s="253"/>
      <c r="Q141" s="253"/>
    </row>
    <row r="142" spans="3:21" s="485" customFormat="1" ht="29.15" customHeight="1" x14ac:dyDescent="0.35">
      <c r="C142" s="272" t="s">
        <v>361</v>
      </c>
      <c r="D142" s="273" t="s">
        <v>153</v>
      </c>
      <c r="E142" s="518">
        <f>C112</f>
        <v>17</v>
      </c>
      <c r="F142" s="514">
        <f>E112</f>
        <v>1073016.77</v>
      </c>
      <c r="G142" s="276" t="s">
        <v>316</v>
      </c>
      <c r="H142" s="253"/>
      <c r="I142" s="253"/>
      <c r="J142" s="253"/>
      <c r="K142" s="253"/>
      <c r="L142" s="253"/>
      <c r="M142" s="253"/>
      <c r="N142" s="253"/>
      <c r="O142" s="253"/>
      <c r="P142" s="253"/>
      <c r="Q142" s="253"/>
    </row>
    <row r="143" spans="3:21" ht="29.15" customHeight="1" thickBot="1" x14ac:dyDescent="0.4">
      <c r="C143" s="243" t="s">
        <v>154</v>
      </c>
      <c r="D143" s="275" t="s">
        <v>153</v>
      </c>
      <c r="E143" s="410">
        <f>C116</f>
        <v>6</v>
      </c>
      <c r="F143" s="390">
        <f>E116</f>
        <v>9677.92</v>
      </c>
      <c r="G143" s="276" t="s">
        <v>316</v>
      </c>
      <c r="H143" s="253"/>
      <c r="I143" s="253"/>
      <c r="J143" s="253"/>
      <c r="K143" s="253"/>
      <c r="L143" s="253"/>
      <c r="M143" s="253"/>
      <c r="N143" s="253"/>
      <c r="O143" s="253"/>
      <c r="P143" s="253"/>
      <c r="Q143" s="253"/>
    </row>
    <row r="144" spans="3:21" ht="29.15" customHeight="1" x14ac:dyDescent="0.35">
      <c r="C144" s="104"/>
      <c r="D144" s="229"/>
      <c r="G144" s="56"/>
      <c r="H144" s="80"/>
      <c r="I144" s="268"/>
      <c r="J144" s="262"/>
      <c r="K144" s="263"/>
      <c r="L144" s="318"/>
    </row>
    <row r="145" spans="2:12" ht="29.15" customHeight="1" thickBot="1" x14ac:dyDescent="0.4">
      <c r="C145" s="104"/>
      <c r="D145" s="229"/>
      <c r="E145" s="411">
        <f>SUM(E133:E143)</f>
        <v>34</v>
      </c>
      <c r="F145" s="412">
        <f>SUM(F133:F143)</f>
        <v>2609543.7399999998</v>
      </c>
      <c r="G145" s="56"/>
      <c r="H145" s="80"/>
      <c r="I145" s="268"/>
      <c r="J145" s="262"/>
      <c r="K145" s="263"/>
      <c r="L145" s="318"/>
    </row>
    <row r="146" spans="2:12" ht="15" thickTop="1" x14ac:dyDescent="0.35">
      <c r="E146" s="98" t="s">
        <v>31</v>
      </c>
      <c r="F146" s="98" t="s">
        <v>31</v>
      </c>
    </row>
    <row r="148" spans="2:12" x14ac:dyDescent="0.35">
      <c r="B148" s="2" t="s">
        <v>29</v>
      </c>
      <c r="C148" s="2"/>
    </row>
    <row r="149" spans="2:12" x14ac:dyDescent="0.35">
      <c r="B149" s="98" t="s">
        <v>31</v>
      </c>
      <c r="C149" s="99" t="s">
        <v>32</v>
      </c>
    </row>
    <row r="150" spans="2:12" x14ac:dyDescent="0.35">
      <c r="B150" s="100" t="s">
        <v>34</v>
      </c>
      <c r="C150" s="99" t="s">
        <v>35</v>
      </c>
    </row>
    <row r="151" spans="2:12" x14ac:dyDescent="0.35">
      <c r="B151" s="143" t="s">
        <v>37</v>
      </c>
      <c r="C151" s="99" t="s">
        <v>355</v>
      </c>
    </row>
    <row r="152" spans="2:12" x14ac:dyDescent="0.35">
      <c r="B152" s="79" t="s">
        <v>37</v>
      </c>
      <c r="C152" s="99" t="s">
        <v>108</v>
      </c>
    </row>
    <row r="153" spans="2:12" x14ac:dyDescent="0.35">
      <c r="B153" s="347" t="s">
        <v>37</v>
      </c>
      <c r="C153" s="99" t="s">
        <v>84</v>
      </c>
    </row>
  </sheetData>
  <mergeCells count="7">
    <mergeCell ref="E137:E138"/>
    <mergeCell ref="A3:H3"/>
    <mergeCell ref="H40:H41"/>
    <mergeCell ref="J40:J41"/>
    <mergeCell ref="B1:H1"/>
    <mergeCell ref="C114:C115"/>
    <mergeCell ref="B70:B71"/>
  </mergeCells>
  <pageMargins left="0.7" right="0.7" top="0.75" bottom="0.75" header="0.3" footer="0.3"/>
  <pageSetup paperSize="9" scale="38" orientation="landscape" r:id="rId1"/>
  <rowBreaks count="3" manualBreakCount="3">
    <brk id="29" max="7" man="1"/>
    <brk id="60" max="7" man="1"/>
    <brk id="98"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O246"/>
  <sheetViews>
    <sheetView view="pageBreakPreview" zoomScale="85" zoomScaleNormal="100" zoomScaleSheetLayoutView="85" workbookViewId="0">
      <selection activeCell="H13" sqref="H13"/>
    </sheetView>
  </sheetViews>
  <sheetFormatPr defaultColWidth="9.1796875" defaultRowHeight="14.5" x14ac:dyDescent="0.35"/>
  <cols>
    <col min="1" max="3" width="9.1796875" style="5"/>
    <col min="4" max="4" width="9.1796875" style="5" customWidth="1"/>
    <col min="5" max="5" width="13" style="5" customWidth="1"/>
    <col min="6" max="6" width="9.1796875" style="5" customWidth="1"/>
    <col min="7" max="7" width="12.81640625" style="5" customWidth="1"/>
    <col min="8" max="8" width="54.1796875" style="5" customWidth="1"/>
    <col min="9" max="9" width="11.7265625" style="5" customWidth="1"/>
    <col min="10" max="10" width="19.54296875" style="5" customWidth="1"/>
    <col min="11" max="11" width="17.81640625" style="5" customWidth="1"/>
    <col min="12" max="12" width="11.7265625" style="5" customWidth="1"/>
    <col min="13" max="13" width="9.1796875" style="5"/>
    <col min="14" max="14" width="17.1796875" style="5" customWidth="1"/>
    <col min="15" max="16384" width="9.1796875" style="5"/>
  </cols>
  <sheetData>
    <row r="1" spans="1:15" ht="18.5" x14ac:dyDescent="0.45">
      <c r="A1" s="685" t="s">
        <v>347</v>
      </c>
      <c r="B1" s="682"/>
      <c r="C1" s="682"/>
      <c r="D1" s="682"/>
      <c r="E1" s="682"/>
      <c r="F1" s="682"/>
      <c r="G1" s="682"/>
      <c r="H1" s="682"/>
      <c r="I1" s="682"/>
      <c r="J1" s="682"/>
      <c r="K1" s="682"/>
      <c r="L1" s="682"/>
      <c r="M1" s="682"/>
    </row>
    <row r="2" spans="1:15" ht="18.5" x14ac:dyDescent="0.45">
      <c r="A2" s="706"/>
      <c r="B2" s="706"/>
      <c r="C2" s="706"/>
      <c r="D2" s="706"/>
      <c r="E2" s="706"/>
      <c r="F2" s="706"/>
      <c r="G2" s="706"/>
      <c r="H2" s="706"/>
      <c r="I2" s="706"/>
      <c r="J2" s="706"/>
      <c r="K2" s="706"/>
      <c r="L2" s="706"/>
      <c r="M2" s="706"/>
    </row>
    <row r="3" spans="1:15" ht="18.5" x14ac:dyDescent="0.45">
      <c r="A3" s="682" t="s">
        <v>39</v>
      </c>
      <c r="B3" s="682"/>
      <c r="C3" s="682"/>
      <c r="D3" s="682"/>
      <c r="E3" s="682"/>
      <c r="F3" s="682"/>
      <c r="G3" s="682"/>
      <c r="H3" s="682"/>
      <c r="I3" s="682"/>
      <c r="J3" s="682"/>
      <c r="K3" s="682"/>
      <c r="L3" s="682"/>
      <c r="M3" s="682"/>
    </row>
    <row r="4" spans="1:15" ht="18.5" x14ac:dyDescent="0.45">
      <c r="A4" s="34"/>
      <c r="B4" s="34"/>
      <c r="C4" s="34"/>
      <c r="D4" s="34"/>
      <c r="E4" s="34"/>
      <c r="F4" s="34"/>
      <c r="G4" s="34"/>
      <c r="H4" s="34"/>
      <c r="I4" s="34"/>
      <c r="J4" s="34"/>
      <c r="K4" s="34"/>
      <c r="L4" s="34"/>
      <c r="M4" s="34"/>
    </row>
    <row r="5" spans="1:15" x14ac:dyDescent="0.35">
      <c r="A5" s="32"/>
      <c r="B5" s="32"/>
      <c r="C5" s="32"/>
      <c r="D5" s="32"/>
      <c r="E5" s="32"/>
      <c r="F5" s="32"/>
      <c r="G5" s="32"/>
      <c r="H5" s="39" t="s">
        <v>0</v>
      </c>
      <c r="I5" s="36" t="s">
        <v>185</v>
      </c>
      <c r="J5" s="41"/>
      <c r="K5" s="41"/>
      <c r="L5" s="36" t="s">
        <v>83</v>
      </c>
      <c r="M5" s="32"/>
      <c r="N5" s="32"/>
    </row>
    <row r="6" spans="1:15" x14ac:dyDescent="0.35">
      <c r="A6" s="41">
        <v>32</v>
      </c>
      <c r="B6" s="37" t="s">
        <v>20</v>
      </c>
      <c r="C6" s="32"/>
      <c r="D6" s="32"/>
      <c r="E6" s="32"/>
      <c r="F6" s="32"/>
      <c r="G6" s="32"/>
      <c r="H6" s="32"/>
      <c r="I6" s="41" t="s">
        <v>21</v>
      </c>
      <c r="J6" s="32"/>
      <c r="K6" s="32"/>
      <c r="L6" s="41" t="s">
        <v>21</v>
      </c>
      <c r="M6" s="32"/>
      <c r="N6" s="32"/>
    </row>
    <row r="7" spans="1:15" x14ac:dyDescent="0.35">
      <c r="A7" s="41"/>
      <c r="B7" s="41">
        <v>32.1</v>
      </c>
      <c r="C7" s="42" t="s">
        <v>22</v>
      </c>
      <c r="D7" s="32"/>
      <c r="E7" s="32"/>
      <c r="F7" s="32"/>
      <c r="G7" s="32"/>
      <c r="H7" s="32"/>
      <c r="I7" s="32"/>
      <c r="J7" s="32"/>
      <c r="K7" s="32"/>
      <c r="L7" s="32"/>
      <c r="M7" s="32"/>
      <c r="N7" s="32"/>
    </row>
    <row r="8" spans="1:15" ht="19.5" customHeight="1" thickBot="1" x14ac:dyDescent="0.4">
      <c r="A8" s="41"/>
      <c r="B8" s="41"/>
      <c r="C8" s="57" t="s">
        <v>4</v>
      </c>
      <c r="D8" s="32"/>
      <c r="E8" s="32"/>
      <c r="F8" s="32"/>
      <c r="G8" s="32"/>
      <c r="H8" s="110" t="s">
        <v>34</v>
      </c>
      <c r="I8" s="82">
        <f>L16</f>
        <v>45</v>
      </c>
      <c r="J8" s="46" t="s">
        <v>28</v>
      </c>
      <c r="K8" s="46"/>
      <c r="L8" s="47">
        <v>40</v>
      </c>
      <c r="M8" s="46" t="s">
        <v>28</v>
      </c>
      <c r="N8" s="32"/>
    </row>
    <row r="9" spans="1:15" ht="19.5" customHeight="1" thickBot="1" x14ac:dyDescent="0.5">
      <c r="A9" s="41"/>
      <c r="B9" s="41"/>
      <c r="C9" s="48" t="s">
        <v>5</v>
      </c>
      <c r="D9" s="83"/>
      <c r="E9" s="23"/>
      <c r="F9" s="23"/>
      <c r="G9" s="84"/>
      <c r="H9" s="23"/>
      <c r="I9" s="50"/>
      <c r="J9" s="85"/>
      <c r="K9" s="85"/>
      <c r="L9" s="239">
        <v>0</v>
      </c>
      <c r="M9" s="46" t="s">
        <v>28</v>
      </c>
      <c r="N9" s="87" t="s">
        <v>68</v>
      </c>
    </row>
    <row r="10" spans="1:15" ht="19.5" customHeight="1" thickBot="1" x14ac:dyDescent="0.4">
      <c r="A10" s="41"/>
      <c r="B10" s="41"/>
      <c r="C10" s="32" t="s">
        <v>6</v>
      </c>
      <c r="D10" s="23"/>
      <c r="E10" s="23"/>
      <c r="F10" s="23"/>
      <c r="G10" s="23"/>
      <c r="H10" s="23"/>
      <c r="I10" s="47">
        <f>I8+I9</f>
        <v>45</v>
      </c>
      <c r="J10" s="85"/>
      <c r="K10" s="85"/>
      <c r="L10" s="47">
        <f>L8+L9</f>
        <v>40</v>
      </c>
      <c r="M10" s="46" t="s">
        <v>28</v>
      </c>
      <c r="N10" s="32"/>
    </row>
    <row r="11" spans="1:15" ht="19.5" customHeight="1" thickBot="1" x14ac:dyDescent="0.4">
      <c r="A11" s="41"/>
      <c r="B11" s="41"/>
      <c r="C11" s="86" t="s">
        <v>23</v>
      </c>
      <c r="D11" s="32"/>
      <c r="E11" s="32"/>
      <c r="F11" s="32"/>
      <c r="G11" s="32"/>
      <c r="H11" s="436">
        <v>32.200000000000003</v>
      </c>
      <c r="I11" s="53">
        <v>242</v>
      </c>
      <c r="J11" s="753" t="s">
        <v>68</v>
      </c>
      <c r="K11" s="82"/>
      <c r="L11" s="47">
        <v>0</v>
      </c>
      <c r="M11" s="46" t="s">
        <v>28</v>
      </c>
      <c r="N11" s="32"/>
    </row>
    <row r="12" spans="1:15" ht="19.5" customHeight="1" thickBot="1" x14ac:dyDescent="0.5">
      <c r="A12" s="41"/>
      <c r="B12" s="41"/>
      <c r="C12" s="86" t="s">
        <v>24</v>
      </c>
      <c r="D12" s="32"/>
      <c r="E12" s="32"/>
      <c r="F12" s="32"/>
      <c r="G12" s="32"/>
      <c r="H12" s="436">
        <v>32.200000000000003</v>
      </c>
      <c r="I12" s="53">
        <v>0</v>
      </c>
      <c r="J12" s="754"/>
      <c r="K12" s="82"/>
      <c r="L12" s="47">
        <v>9</v>
      </c>
      <c r="M12" s="46" t="s">
        <v>28</v>
      </c>
      <c r="N12" s="87" t="s">
        <v>68</v>
      </c>
    </row>
    <row r="13" spans="1:15" ht="19.5" customHeight="1" thickBot="1" x14ac:dyDescent="0.5">
      <c r="A13" s="41"/>
      <c r="B13" s="41"/>
      <c r="C13" s="86" t="s">
        <v>25</v>
      </c>
      <c r="D13" s="32"/>
      <c r="E13" s="32"/>
      <c r="F13" s="32"/>
      <c r="G13" s="32"/>
      <c r="H13" s="32"/>
      <c r="I13" s="53">
        <v>0</v>
      </c>
      <c r="J13" s="87" t="s">
        <v>42</v>
      </c>
      <c r="K13" s="88"/>
      <c r="L13" s="47">
        <v>-2</v>
      </c>
      <c r="M13" s="46" t="s">
        <v>28</v>
      </c>
      <c r="O13" s="89"/>
    </row>
    <row r="14" spans="1:15" ht="19.5" customHeight="1" thickBot="1" x14ac:dyDescent="0.5">
      <c r="A14" s="41"/>
      <c r="B14" s="41"/>
      <c r="C14" s="86" t="s">
        <v>279</v>
      </c>
      <c r="D14" s="32"/>
      <c r="E14" s="32"/>
      <c r="F14" s="32"/>
      <c r="G14" s="32"/>
      <c r="H14" s="436" t="s">
        <v>285</v>
      </c>
      <c r="I14" s="53">
        <v>-2</v>
      </c>
      <c r="J14" s="87" t="s">
        <v>77</v>
      </c>
      <c r="K14" s="82"/>
      <c r="L14" s="47">
        <v>-2</v>
      </c>
      <c r="M14" s="46" t="s">
        <v>28</v>
      </c>
      <c r="N14" s="32"/>
    </row>
    <row r="15" spans="1:15" s="417" customFormat="1" ht="19.5" customHeight="1" thickBot="1" x14ac:dyDescent="0.5">
      <c r="A15" s="41"/>
      <c r="B15" s="41"/>
      <c r="C15" s="86" t="s">
        <v>291</v>
      </c>
      <c r="D15" s="32"/>
      <c r="E15" s="32"/>
      <c r="F15" s="32"/>
      <c r="G15" s="32"/>
      <c r="H15" s="436">
        <v>32.4</v>
      </c>
      <c r="I15" s="53">
        <v>-43</v>
      </c>
      <c r="J15" s="87" t="s">
        <v>280</v>
      </c>
      <c r="K15" s="82"/>
      <c r="L15" s="47">
        <v>0</v>
      </c>
      <c r="M15" s="46" t="s">
        <v>28</v>
      </c>
      <c r="N15" s="32"/>
    </row>
    <row r="16" spans="1:15" ht="19.5" customHeight="1" thickBot="1" x14ac:dyDescent="0.4">
      <c r="A16" s="41"/>
      <c r="B16" s="41"/>
      <c r="C16" s="75" t="s">
        <v>76</v>
      </c>
      <c r="D16" s="32"/>
      <c r="E16" s="32"/>
      <c r="F16" s="32"/>
      <c r="G16" s="32"/>
      <c r="H16" s="32"/>
      <c r="I16" s="55">
        <f>I10+I11+I12+I13+I14+I15</f>
        <v>242</v>
      </c>
      <c r="J16" s="56" t="s">
        <v>357</v>
      </c>
      <c r="K16" s="82"/>
      <c r="L16" s="55">
        <f>L10+L11+L12+L13+L14+L15</f>
        <v>45</v>
      </c>
      <c r="M16" s="46" t="s">
        <v>56</v>
      </c>
      <c r="N16" s="32"/>
    </row>
    <row r="17" spans="1:14" ht="15.5" thickTop="1" thickBot="1" x14ac:dyDescent="0.4">
      <c r="A17" s="41"/>
      <c r="B17" s="41"/>
      <c r="C17" s="32"/>
      <c r="D17" s="32"/>
      <c r="E17" s="32"/>
      <c r="F17" s="32"/>
      <c r="G17" s="32"/>
      <c r="H17" s="90"/>
      <c r="I17" s="98" t="s">
        <v>31</v>
      </c>
      <c r="J17" s="82"/>
      <c r="K17" s="82"/>
      <c r="L17" s="98" t="s">
        <v>31</v>
      </c>
      <c r="M17" s="32"/>
      <c r="N17" s="32"/>
    </row>
    <row r="18" spans="1:14" ht="39" customHeight="1" x14ac:dyDescent="0.35">
      <c r="A18" s="41"/>
      <c r="B18" s="41"/>
      <c r="C18" s="756" t="s">
        <v>281</v>
      </c>
      <c r="D18" s="756"/>
      <c r="E18" s="756"/>
      <c r="F18" s="756"/>
      <c r="G18" s="756"/>
      <c r="H18" s="756"/>
      <c r="J18" s="753" t="s">
        <v>295</v>
      </c>
      <c r="K18" s="82"/>
      <c r="L18" s="82"/>
      <c r="M18" s="32"/>
      <c r="N18" s="32"/>
    </row>
    <row r="19" spans="1:14" s="160" customFormat="1" ht="18" customHeight="1" thickBot="1" x14ac:dyDescent="0.4">
      <c r="A19" s="41"/>
      <c r="B19" s="41"/>
      <c r="C19" s="756"/>
      <c r="D19" s="756"/>
      <c r="E19" s="756"/>
      <c r="F19" s="756"/>
      <c r="G19" s="756"/>
      <c r="H19" s="756"/>
      <c r="J19" s="754"/>
      <c r="K19" s="82"/>
      <c r="L19" s="82"/>
      <c r="M19" s="32"/>
      <c r="N19" s="32"/>
    </row>
    <row r="20" spans="1:14" s="18" customFormat="1" x14ac:dyDescent="0.35">
      <c r="A20" s="68"/>
      <c r="B20" s="68"/>
      <c r="C20" s="161"/>
      <c r="D20" s="162"/>
      <c r="E20" s="162"/>
      <c r="F20" s="162"/>
      <c r="G20" s="162"/>
      <c r="H20" s="162"/>
      <c r="I20" s="162"/>
      <c r="J20" s="162"/>
      <c r="K20" s="45"/>
      <c r="L20" s="45"/>
      <c r="M20" s="43"/>
      <c r="N20" s="43"/>
    </row>
    <row r="21" spans="1:14" x14ac:dyDescent="0.35">
      <c r="A21" s="32"/>
      <c r="B21" s="32"/>
      <c r="C21" s="32"/>
      <c r="D21" s="32"/>
      <c r="E21" s="32"/>
      <c r="F21" s="32"/>
      <c r="G21" s="32"/>
      <c r="H21" s="32"/>
      <c r="I21" s="1"/>
      <c r="J21" s="32"/>
      <c r="K21" s="32"/>
      <c r="L21" s="1"/>
      <c r="M21" s="32"/>
      <c r="N21" s="32"/>
    </row>
    <row r="22" spans="1:14" x14ac:dyDescent="0.35">
      <c r="A22" s="41"/>
      <c r="B22" s="41">
        <v>32.200000000000003</v>
      </c>
      <c r="C22" s="42" t="s">
        <v>282</v>
      </c>
      <c r="D22" s="32"/>
      <c r="E22" s="32"/>
      <c r="F22" s="32"/>
      <c r="G22" s="32"/>
      <c r="H22" s="32"/>
      <c r="I22" s="36" t="s">
        <v>185</v>
      </c>
      <c r="J22" s="32"/>
      <c r="K22" s="32"/>
      <c r="L22" s="32"/>
      <c r="M22" s="32"/>
      <c r="N22" s="32"/>
    </row>
    <row r="23" spans="1:14" ht="15" customHeight="1" x14ac:dyDescent="0.35">
      <c r="A23" s="41"/>
      <c r="B23" s="41"/>
      <c r="C23" s="747" t="s">
        <v>26</v>
      </c>
      <c r="D23" s="748"/>
      <c r="E23" s="749"/>
      <c r="F23" s="91" t="s">
        <v>16</v>
      </c>
      <c r="G23" s="92"/>
      <c r="H23" s="93"/>
      <c r="I23" s="41" t="s">
        <v>21</v>
      </c>
      <c r="J23" s="32"/>
      <c r="K23" s="32"/>
      <c r="L23" s="32"/>
      <c r="M23" s="32"/>
      <c r="N23" s="32"/>
    </row>
    <row r="24" spans="1:14" ht="47.25" customHeight="1" thickBot="1" x14ac:dyDescent="0.4">
      <c r="A24" s="41"/>
      <c r="B24" s="41"/>
      <c r="C24" s="696" t="s">
        <v>343</v>
      </c>
      <c r="D24" s="696"/>
      <c r="E24" s="696"/>
      <c r="F24" s="696" t="s">
        <v>344</v>
      </c>
      <c r="G24" s="696"/>
      <c r="H24" s="696"/>
      <c r="I24" s="140">
        <v>242</v>
      </c>
      <c r="J24" s="32"/>
      <c r="K24" s="32"/>
      <c r="L24" s="32"/>
      <c r="M24" s="32"/>
      <c r="N24" s="32"/>
    </row>
    <row r="25" spans="1:14" s="150" customFormat="1" ht="65.25" hidden="1" customHeight="1" thickBot="1" x14ac:dyDescent="0.4">
      <c r="A25" s="41"/>
      <c r="B25" s="41"/>
      <c r="C25" s="696"/>
      <c r="D25" s="696"/>
      <c r="E25" s="696"/>
      <c r="F25" s="696"/>
      <c r="G25" s="696"/>
      <c r="H25" s="696"/>
      <c r="I25" s="140"/>
      <c r="J25" s="32"/>
      <c r="K25" s="32"/>
      <c r="L25" s="32"/>
      <c r="M25" s="32"/>
      <c r="N25" s="32"/>
    </row>
    <row r="26" spans="1:14" ht="44.25" hidden="1" customHeight="1" x14ac:dyDescent="0.35">
      <c r="A26" s="41"/>
      <c r="B26" s="41"/>
      <c r="C26" s="696"/>
      <c r="D26" s="696"/>
      <c r="E26" s="696"/>
      <c r="F26" s="696"/>
      <c r="G26" s="696"/>
      <c r="H26" s="696"/>
      <c r="I26" s="140"/>
      <c r="J26" s="32"/>
      <c r="K26" s="32"/>
      <c r="L26" s="32"/>
      <c r="M26" s="32"/>
      <c r="N26" s="32"/>
    </row>
    <row r="27" spans="1:14" ht="39.75" hidden="1" customHeight="1" x14ac:dyDescent="0.35">
      <c r="A27" s="41"/>
      <c r="B27" s="41"/>
      <c r="C27" s="696"/>
      <c r="D27" s="696"/>
      <c r="E27" s="696"/>
      <c r="F27" s="696"/>
      <c r="G27" s="696"/>
      <c r="H27" s="696"/>
      <c r="I27" s="141"/>
      <c r="J27" s="32"/>
      <c r="K27" s="32"/>
      <c r="L27" s="32"/>
      <c r="M27" s="32"/>
      <c r="N27" s="32"/>
    </row>
    <row r="28" spans="1:14" ht="37.5" hidden="1" customHeight="1" x14ac:dyDescent="0.35">
      <c r="A28" s="41"/>
      <c r="B28" s="41"/>
      <c r="C28" s="696"/>
      <c r="D28" s="696"/>
      <c r="E28" s="696"/>
      <c r="F28" s="696"/>
      <c r="G28" s="696"/>
      <c r="H28" s="696"/>
      <c r="I28" s="141"/>
      <c r="J28" s="32"/>
      <c r="K28" s="32"/>
      <c r="L28" s="32"/>
      <c r="M28" s="32"/>
      <c r="N28" s="32"/>
    </row>
    <row r="29" spans="1:14" ht="15" hidden="1" thickBot="1" x14ac:dyDescent="0.4">
      <c r="A29" s="41"/>
      <c r="B29" s="41"/>
      <c r="C29" s="94"/>
      <c r="D29" s="94"/>
      <c r="E29" s="94"/>
      <c r="F29" s="95"/>
      <c r="G29" s="95"/>
      <c r="H29" s="95"/>
      <c r="I29" s="53"/>
      <c r="J29" s="32"/>
      <c r="K29" s="32"/>
      <c r="L29" s="32"/>
      <c r="M29" s="32"/>
      <c r="N29" s="32"/>
    </row>
    <row r="30" spans="1:14" ht="19" thickBot="1" x14ac:dyDescent="0.5">
      <c r="A30" s="41"/>
      <c r="B30" s="41"/>
      <c r="C30" s="62" t="s">
        <v>13</v>
      </c>
      <c r="D30" s="32"/>
      <c r="E30" s="32"/>
      <c r="G30" s="32"/>
      <c r="H30" s="110" t="s">
        <v>34</v>
      </c>
      <c r="I30" s="55">
        <f>SUM(I24:I29)</f>
        <v>242</v>
      </c>
      <c r="J30" s="144" t="s">
        <v>37</v>
      </c>
      <c r="K30" s="87" t="s">
        <v>68</v>
      </c>
      <c r="L30" s="32"/>
      <c r="M30" s="32"/>
      <c r="N30" s="32"/>
    </row>
    <row r="31" spans="1:14" ht="15" thickTop="1" x14ac:dyDescent="0.35">
      <c r="A31" s="41"/>
      <c r="B31" s="41"/>
      <c r="C31" s="32"/>
      <c r="D31" s="32"/>
      <c r="E31" s="32"/>
      <c r="F31" s="62"/>
      <c r="G31" s="32"/>
      <c r="H31" s="58" t="s">
        <v>14</v>
      </c>
      <c r="I31" s="98" t="s">
        <v>31</v>
      </c>
      <c r="J31" s="32"/>
      <c r="K31" s="32"/>
      <c r="L31" s="32"/>
      <c r="M31" s="32"/>
      <c r="N31" s="32"/>
    </row>
    <row r="32" spans="1:14" s="417" customFormat="1" x14ac:dyDescent="0.35">
      <c r="A32" s="41"/>
      <c r="B32" s="96"/>
      <c r="C32" s="96"/>
      <c r="D32" s="96"/>
      <c r="E32" s="96"/>
      <c r="F32" s="96"/>
      <c r="G32" s="96"/>
      <c r="H32" s="96"/>
      <c r="I32" s="96"/>
      <c r="J32" s="32"/>
      <c r="K32" s="32"/>
      <c r="L32" s="226"/>
      <c r="M32" s="226"/>
      <c r="N32" s="32"/>
    </row>
    <row r="33" spans="1:14" s="417" customFormat="1" x14ac:dyDescent="0.35">
      <c r="A33" s="41"/>
      <c r="B33" s="41"/>
      <c r="C33" s="32"/>
      <c r="D33" s="32"/>
      <c r="E33" s="32"/>
      <c r="F33" s="62"/>
      <c r="G33" s="32"/>
      <c r="H33" s="58"/>
      <c r="I33" s="98"/>
      <c r="J33" s="32"/>
      <c r="K33" s="32"/>
      <c r="L33" s="32"/>
      <c r="M33" s="32"/>
      <c r="N33" s="32"/>
    </row>
    <row r="34" spans="1:14" s="417" customFormat="1" x14ac:dyDescent="0.35">
      <c r="A34" s="41"/>
      <c r="B34" s="41">
        <v>32.299999999999997</v>
      </c>
      <c r="C34" s="42" t="s">
        <v>283</v>
      </c>
      <c r="D34" s="32"/>
      <c r="E34" s="32"/>
      <c r="F34" s="32"/>
      <c r="G34" s="32"/>
      <c r="H34" s="32"/>
      <c r="I34" s="36" t="s">
        <v>185</v>
      </c>
      <c r="J34" s="32"/>
      <c r="K34" s="32"/>
      <c r="L34" s="32"/>
      <c r="M34" s="32"/>
      <c r="N34" s="32"/>
    </row>
    <row r="35" spans="1:14" s="417" customFormat="1" x14ac:dyDescent="0.35">
      <c r="A35" s="41"/>
      <c r="B35" s="41"/>
      <c r="C35" s="750" t="s">
        <v>26</v>
      </c>
      <c r="D35" s="751"/>
      <c r="E35" s="751"/>
      <c r="F35" s="751"/>
      <c r="G35" s="751"/>
      <c r="H35" s="752"/>
      <c r="I35" s="41" t="s">
        <v>21</v>
      </c>
      <c r="J35" s="32"/>
      <c r="K35" s="32"/>
      <c r="L35" s="32"/>
      <c r="M35" s="32"/>
      <c r="N35" s="32"/>
    </row>
    <row r="36" spans="1:14" s="417" customFormat="1" ht="15" thickBot="1" x14ac:dyDescent="0.4">
      <c r="A36" s="41"/>
      <c r="B36" s="41"/>
      <c r="C36" s="755" t="s">
        <v>287</v>
      </c>
      <c r="D36" s="755"/>
      <c r="E36" s="755"/>
      <c r="F36" s="755"/>
      <c r="G36" s="755"/>
      <c r="H36" s="755"/>
      <c r="I36" s="140">
        <v>2</v>
      </c>
      <c r="J36" s="32"/>
      <c r="K36" s="32"/>
      <c r="L36" s="32"/>
      <c r="M36" s="32"/>
      <c r="N36" s="32"/>
    </row>
    <row r="37" spans="1:14" s="417" customFormat="1" ht="19" thickBot="1" x14ac:dyDescent="0.5">
      <c r="A37" s="41"/>
      <c r="B37" s="41"/>
      <c r="C37" s="62" t="s">
        <v>13</v>
      </c>
      <c r="D37" s="32"/>
      <c r="E37" s="32"/>
      <c r="G37" s="32"/>
      <c r="H37" s="110" t="s">
        <v>34</v>
      </c>
      <c r="I37" s="55">
        <f>SUM(I29:I36)</f>
        <v>244</v>
      </c>
      <c r="J37" s="144" t="s">
        <v>37</v>
      </c>
      <c r="K37" s="87" t="s">
        <v>77</v>
      </c>
      <c r="L37" s="32"/>
      <c r="M37" s="32"/>
      <c r="N37" s="32"/>
    </row>
    <row r="38" spans="1:14" s="417" customFormat="1" ht="15" thickTop="1" x14ac:dyDescent="0.35">
      <c r="A38" s="41"/>
      <c r="B38" s="41"/>
      <c r="C38" s="32"/>
      <c r="D38" s="32"/>
      <c r="E38" s="32"/>
      <c r="F38" s="62"/>
      <c r="G38" s="32"/>
      <c r="H38" s="58"/>
      <c r="I38" s="98" t="s">
        <v>31</v>
      </c>
      <c r="J38" s="32"/>
      <c r="K38" s="32"/>
      <c r="L38" s="32"/>
      <c r="M38" s="32"/>
      <c r="N38" s="32"/>
    </row>
    <row r="39" spans="1:14" s="417" customFormat="1" x14ac:dyDescent="0.35">
      <c r="A39" s="41"/>
      <c r="B39" s="96"/>
      <c r="C39" s="96"/>
      <c r="D39" s="96"/>
      <c r="E39" s="96"/>
      <c r="F39" s="96"/>
      <c r="G39" s="96"/>
      <c r="H39" s="96"/>
      <c r="I39" s="96"/>
      <c r="J39" s="32"/>
      <c r="K39" s="32"/>
      <c r="L39" s="226"/>
      <c r="M39" s="226"/>
      <c r="N39" s="32"/>
    </row>
    <row r="40" spans="1:14" s="417" customFormat="1" x14ac:dyDescent="0.35">
      <c r="A40" s="41"/>
      <c r="B40" s="41"/>
      <c r="C40" s="32"/>
      <c r="D40" s="32"/>
      <c r="E40" s="32"/>
      <c r="F40" s="62"/>
      <c r="G40" s="32"/>
      <c r="H40" s="58"/>
      <c r="I40" s="98"/>
      <c r="J40" s="32"/>
      <c r="K40" s="32"/>
      <c r="L40" s="32"/>
      <c r="M40" s="32"/>
      <c r="N40" s="32"/>
    </row>
    <row r="41" spans="1:14" s="417" customFormat="1" x14ac:dyDescent="0.35">
      <c r="A41" s="41"/>
      <c r="B41" s="41">
        <v>32.4</v>
      </c>
      <c r="C41" s="42" t="s">
        <v>284</v>
      </c>
      <c r="D41" s="32"/>
      <c r="E41" s="32"/>
      <c r="F41" s="32"/>
      <c r="G41" s="32"/>
      <c r="H41" s="32"/>
      <c r="I41" s="36" t="s">
        <v>185</v>
      </c>
      <c r="J41" s="32"/>
      <c r="K41" s="32"/>
      <c r="L41" s="32"/>
      <c r="M41" s="32"/>
      <c r="N41" s="32"/>
    </row>
    <row r="42" spans="1:14" s="417" customFormat="1" x14ac:dyDescent="0.35">
      <c r="A42" s="41"/>
      <c r="B42" s="41"/>
      <c r="C42" s="750" t="s">
        <v>26</v>
      </c>
      <c r="D42" s="751"/>
      <c r="E42" s="751"/>
      <c r="F42" s="751"/>
      <c r="G42" s="751"/>
      <c r="H42" s="752"/>
      <c r="I42" s="41" t="s">
        <v>21</v>
      </c>
      <c r="J42" s="32"/>
      <c r="K42" s="32"/>
      <c r="L42" s="32"/>
      <c r="M42" s="32"/>
      <c r="N42" s="32"/>
    </row>
    <row r="43" spans="1:14" s="417" customFormat="1" ht="15" customHeight="1" thickBot="1" x14ac:dyDescent="0.4">
      <c r="A43" s="41"/>
      <c r="B43" s="41"/>
      <c r="C43" s="755" t="s">
        <v>119</v>
      </c>
      <c r="D43" s="755"/>
      <c r="E43" s="755"/>
      <c r="F43" s="755"/>
      <c r="G43" s="755"/>
      <c r="H43" s="755"/>
      <c r="I43" s="140">
        <v>43</v>
      </c>
      <c r="J43" s="32"/>
      <c r="K43" s="32"/>
      <c r="L43" s="32"/>
      <c r="M43" s="32"/>
      <c r="N43" s="32"/>
    </row>
    <row r="44" spans="1:14" s="417" customFormat="1" ht="19" thickBot="1" x14ac:dyDescent="0.5">
      <c r="A44" s="41"/>
      <c r="B44" s="41"/>
      <c r="C44" s="62" t="s">
        <v>13</v>
      </c>
      <c r="D44" s="32"/>
      <c r="E44" s="32"/>
      <c r="G44" s="32"/>
      <c r="H44" s="110" t="s">
        <v>34</v>
      </c>
      <c r="I44" s="55">
        <f>SUM(I43)</f>
        <v>43</v>
      </c>
      <c r="J44" s="144" t="s">
        <v>37</v>
      </c>
      <c r="K44" s="87" t="s">
        <v>280</v>
      </c>
      <c r="L44" s="32"/>
      <c r="M44" s="32"/>
      <c r="N44" s="32"/>
    </row>
    <row r="45" spans="1:14" s="417" customFormat="1" ht="15" thickTop="1" x14ac:dyDescent="0.35">
      <c r="A45" s="41"/>
      <c r="B45" s="41"/>
      <c r="C45" s="32"/>
      <c r="D45" s="32"/>
      <c r="E45" s="32"/>
      <c r="F45" s="62"/>
      <c r="G45" s="32"/>
      <c r="H45" s="58"/>
      <c r="I45" s="98" t="s">
        <v>31</v>
      </c>
      <c r="J45" s="32"/>
      <c r="K45" s="32"/>
      <c r="L45" s="32"/>
      <c r="M45" s="32"/>
      <c r="N45" s="32"/>
    </row>
    <row r="46" spans="1:14" x14ac:dyDescent="0.35">
      <c r="A46" s="32"/>
      <c r="B46" s="96"/>
      <c r="C46" s="96"/>
      <c r="D46" s="96"/>
      <c r="E46" s="96"/>
      <c r="F46" s="96"/>
      <c r="G46" s="96"/>
      <c r="H46" s="96"/>
      <c r="I46" s="96"/>
      <c r="J46" s="32"/>
      <c r="K46" s="32"/>
      <c r="L46" s="32"/>
      <c r="M46" s="32"/>
      <c r="N46" s="32"/>
    </row>
    <row r="47" spans="1:14" x14ac:dyDescent="0.35">
      <c r="A47" s="32"/>
      <c r="B47" s="32"/>
      <c r="C47" s="32"/>
      <c r="D47" s="32"/>
      <c r="E47" s="32"/>
      <c r="F47" s="32"/>
      <c r="G47" s="32"/>
      <c r="H47" s="32"/>
      <c r="I47" s="32"/>
      <c r="J47" s="32"/>
      <c r="K47" s="32"/>
      <c r="L47" s="226"/>
      <c r="M47" s="226"/>
      <c r="N47" s="32"/>
    </row>
    <row r="48" spans="1:14" x14ac:dyDescent="0.35">
      <c r="A48" s="67"/>
      <c r="B48" s="68">
        <v>32.5</v>
      </c>
      <c r="C48" s="37" t="s">
        <v>5</v>
      </c>
      <c r="D48" s="32"/>
      <c r="E48" s="32"/>
      <c r="F48" s="32"/>
      <c r="G48" s="32"/>
      <c r="H48" s="39" t="s">
        <v>0</v>
      </c>
      <c r="I48" s="36" t="s">
        <v>185</v>
      </c>
      <c r="J48" s="54"/>
      <c r="K48" s="54"/>
      <c r="L48" s="211"/>
      <c r="M48" s="226"/>
      <c r="N48" s="32"/>
    </row>
    <row r="49" spans="1:14" x14ac:dyDescent="0.35">
      <c r="A49" s="67"/>
      <c r="B49" s="68"/>
      <c r="C49" s="37"/>
      <c r="D49" s="32"/>
      <c r="E49" s="32"/>
      <c r="F49" s="32"/>
      <c r="G49" s="32"/>
      <c r="H49" s="57"/>
      <c r="I49" s="40" t="s">
        <v>1</v>
      </c>
      <c r="J49" s="54"/>
      <c r="K49" s="54"/>
      <c r="L49" s="213"/>
      <c r="M49" s="226"/>
      <c r="N49" s="32"/>
    </row>
    <row r="50" spans="1:14" x14ac:dyDescent="0.35">
      <c r="A50" s="67"/>
      <c r="B50" s="68"/>
      <c r="C50" s="32" t="s">
        <v>19</v>
      </c>
      <c r="D50" s="32"/>
      <c r="E50" s="32"/>
      <c r="F50" s="32"/>
      <c r="G50" s="32"/>
      <c r="H50" s="70"/>
      <c r="I50" s="69"/>
      <c r="J50" s="54"/>
      <c r="K50" s="54"/>
      <c r="L50" s="69"/>
      <c r="M50" s="226"/>
      <c r="N50" s="32"/>
    </row>
    <row r="51" spans="1:14" x14ac:dyDescent="0.35">
      <c r="A51" s="67"/>
      <c r="B51" s="68"/>
      <c r="C51" s="218" t="s">
        <v>112</v>
      </c>
      <c r="D51" s="219"/>
      <c r="E51" s="219"/>
      <c r="F51" s="219"/>
      <c r="G51" s="219"/>
      <c r="H51" s="57"/>
      <c r="I51" s="71">
        <f>SUM(I52:I52)</f>
        <v>0</v>
      </c>
      <c r="J51" s="54"/>
      <c r="K51" s="54"/>
      <c r="L51" s="69"/>
      <c r="M51" s="226"/>
      <c r="N51" s="32"/>
    </row>
    <row r="52" spans="1:14" ht="15" customHeight="1" x14ac:dyDescent="0.35">
      <c r="A52" s="67"/>
      <c r="B52" s="68"/>
      <c r="C52" s="48" t="s">
        <v>33</v>
      </c>
      <c r="D52" s="72"/>
      <c r="E52" s="72"/>
      <c r="F52" s="72"/>
      <c r="G52" s="72"/>
      <c r="H52" s="48"/>
      <c r="I52" s="112">
        <v>0</v>
      </c>
      <c r="J52" s="54"/>
      <c r="K52" s="54"/>
      <c r="L52" s="214"/>
      <c r="M52" s="226"/>
      <c r="N52" s="32"/>
    </row>
    <row r="53" spans="1:14" x14ac:dyDescent="0.35">
      <c r="A53" s="67"/>
      <c r="B53" s="68"/>
      <c r="C53" s="37"/>
      <c r="D53" s="32"/>
      <c r="E53" s="32"/>
      <c r="F53" s="32"/>
      <c r="G53" s="32"/>
      <c r="H53" s="57"/>
      <c r="I53" s="69"/>
      <c r="J53" s="54"/>
      <c r="K53" s="54"/>
      <c r="L53" s="214"/>
      <c r="M53" s="226"/>
      <c r="N53" s="32"/>
    </row>
    <row r="54" spans="1:14" x14ac:dyDescent="0.35">
      <c r="A54" s="67"/>
      <c r="B54" s="68"/>
      <c r="C54" s="218" t="s">
        <v>186</v>
      </c>
      <c r="D54" s="45"/>
      <c r="E54" s="45"/>
      <c r="F54" s="32"/>
      <c r="G54" s="32"/>
      <c r="H54" s="57"/>
      <c r="I54" s="71">
        <f>SUM(I55:I55)</f>
        <v>242</v>
      </c>
      <c r="J54" s="54"/>
      <c r="K54" s="54"/>
      <c r="L54" s="214"/>
      <c r="M54" s="226"/>
      <c r="N54" s="32"/>
    </row>
    <row r="55" spans="1:14" x14ac:dyDescent="0.35">
      <c r="A55" s="67"/>
      <c r="B55" s="68"/>
      <c r="C55" s="48" t="s">
        <v>343</v>
      </c>
      <c r="D55" s="48"/>
      <c r="E55" s="48"/>
      <c r="F55" s="48"/>
      <c r="G55" s="48"/>
      <c r="H55" s="48"/>
      <c r="I55" s="112">
        <v>242</v>
      </c>
      <c r="J55" s="54"/>
      <c r="K55" s="54"/>
      <c r="L55" s="69"/>
      <c r="M55" s="226"/>
      <c r="N55" s="32"/>
    </row>
    <row r="56" spans="1:14" ht="15" thickBot="1" x14ac:dyDescent="0.4">
      <c r="A56" s="67"/>
      <c r="B56" s="68"/>
      <c r="C56" s="221"/>
      <c r="D56" s="221"/>
      <c r="E56" s="221"/>
      <c r="F56" s="221"/>
      <c r="G56" s="221"/>
      <c r="H56" s="222"/>
      <c r="I56" s="214"/>
      <c r="J56" s="209"/>
      <c r="K56" s="54"/>
      <c r="L56" s="69"/>
      <c r="M56" s="226"/>
      <c r="N56" s="32"/>
    </row>
    <row r="57" spans="1:14" ht="19" thickBot="1" x14ac:dyDescent="0.5">
      <c r="A57" s="67"/>
      <c r="B57" s="68"/>
      <c r="C57" s="37" t="s">
        <v>13</v>
      </c>
      <c r="D57" s="32"/>
      <c r="E57" s="32"/>
      <c r="F57" s="32"/>
      <c r="G57" s="32"/>
      <c r="H57" s="232" t="s">
        <v>34</v>
      </c>
      <c r="I57" s="63">
        <f>I51+I54</f>
        <v>242</v>
      </c>
      <c r="J57" s="144" t="s">
        <v>37</v>
      </c>
      <c r="K57" s="87" t="s">
        <v>68</v>
      </c>
      <c r="L57" s="69"/>
      <c r="M57" s="227"/>
      <c r="N57" s="32"/>
    </row>
    <row r="58" spans="1:14" ht="15" thickTop="1" x14ac:dyDescent="0.35">
      <c r="A58" s="32"/>
      <c r="B58" s="32"/>
      <c r="C58" s="38"/>
      <c r="D58" s="32"/>
      <c r="E58" s="32"/>
      <c r="F58" s="32"/>
      <c r="G58" s="32"/>
      <c r="H58" s="32"/>
      <c r="I58" s="98" t="s">
        <v>31</v>
      </c>
      <c r="J58" s="25"/>
      <c r="K58" s="25"/>
      <c r="L58" s="217"/>
      <c r="M58" s="226"/>
      <c r="N58" s="32"/>
    </row>
    <row r="59" spans="1:14" x14ac:dyDescent="0.35">
      <c r="A59" s="67"/>
      <c r="B59" s="97"/>
      <c r="C59" s="59"/>
      <c r="D59" s="59"/>
      <c r="E59" s="59"/>
      <c r="F59" s="59"/>
      <c r="G59" s="59"/>
      <c r="H59" s="59"/>
      <c r="I59" s="59"/>
      <c r="J59" s="207"/>
      <c r="K59" s="38"/>
      <c r="L59" s="32"/>
      <c r="M59" s="32"/>
      <c r="N59" s="32"/>
    </row>
    <row r="60" spans="1:14" x14ac:dyDescent="0.35">
      <c r="A60" s="41"/>
      <c r="B60" s="74"/>
      <c r="C60" s="74"/>
      <c r="D60" s="74"/>
      <c r="E60" s="74"/>
      <c r="F60" s="74"/>
      <c r="G60" s="74"/>
      <c r="H60" s="74"/>
      <c r="I60" s="74"/>
      <c r="J60" s="43"/>
      <c r="K60" s="43"/>
      <c r="L60" s="32"/>
      <c r="M60" s="32"/>
      <c r="N60" s="32"/>
    </row>
    <row r="61" spans="1:14" x14ac:dyDescent="0.35">
      <c r="A61" s="32"/>
      <c r="B61" s="32"/>
      <c r="C61" s="32"/>
      <c r="D61" s="32"/>
      <c r="E61" s="32"/>
      <c r="F61" s="32"/>
      <c r="G61" s="32"/>
      <c r="H61" s="32"/>
      <c r="I61" s="36" t="s">
        <v>185</v>
      </c>
      <c r="J61" s="32"/>
      <c r="K61" s="32"/>
      <c r="L61" s="32"/>
      <c r="M61" s="32"/>
      <c r="N61" s="32"/>
    </row>
    <row r="62" spans="1:14" x14ac:dyDescent="0.35">
      <c r="A62" s="32"/>
      <c r="B62" s="41">
        <v>32.6</v>
      </c>
      <c r="C62" s="66" t="s">
        <v>27</v>
      </c>
      <c r="D62" s="32"/>
      <c r="E62" s="32"/>
      <c r="F62" s="32"/>
      <c r="G62" s="32"/>
      <c r="H62" s="32"/>
      <c r="I62" s="40" t="s">
        <v>1</v>
      </c>
      <c r="J62" s="32"/>
      <c r="K62" s="32"/>
      <c r="L62" s="32"/>
      <c r="M62" s="32"/>
      <c r="N62" s="32"/>
    </row>
    <row r="63" spans="1:14" x14ac:dyDescent="0.35">
      <c r="A63" s="32"/>
      <c r="B63" s="32"/>
      <c r="C63" s="42" t="s">
        <v>15</v>
      </c>
      <c r="D63" s="32"/>
      <c r="E63" s="32"/>
      <c r="F63" s="32"/>
      <c r="G63" s="32"/>
      <c r="H63" s="32"/>
      <c r="I63" s="32"/>
      <c r="J63" s="32"/>
      <c r="K63" s="32"/>
      <c r="L63" s="32"/>
      <c r="M63" s="32"/>
      <c r="N63" s="32"/>
    </row>
    <row r="64" spans="1:14" ht="15" thickBot="1" x14ac:dyDescent="0.4">
      <c r="A64" s="32"/>
      <c r="B64" s="32"/>
      <c r="C64" s="48" t="s">
        <v>33</v>
      </c>
      <c r="D64" s="48"/>
      <c r="E64" s="48"/>
      <c r="F64" s="60"/>
      <c r="G64" s="60"/>
      <c r="H64" s="60"/>
      <c r="I64" s="53">
        <v>0</v>
      </c>
      <c r="J64" s="32"/>
      <c r="K64" s="32"/>
      <c r="L64" s="32"/>
      <c r="M64" s="32"/>
      <c r="N64" s="32"/>
    </row>
    <row r="65" spans="1:14" hidden="1" x14ac:dyDescent="0.35">
      <c r="A65" s="32"/>
      <c r="B65" s="32"/>
      <c r="C65" s="48"/>
      <c r="D65" s="48"/>
      <c r="E65" s="48"/>
      <c r="F65" s="60"/>
      <c r="G65" s="60"/>
      <c r="H65" s="60"/>
      <c r="I65" s="53"/>
      <c r="J65" s="32"/>
      <c r="K65" s="32"/>
      <c r="L65" s="32"/>
      <c r="M65" s="32"/>
      <c r="N65" s="32"/>
    </row>
    <row r="66" spans="1:14" hidden="1" x14ac:dyDescent="0.35">
      <c r="A66" s="32"/>
      <c r="B66" s="32"/>
      <c r="C66" s="48"/>
      <c r="D66" s="48"/>
      <c r="E66" s="48"/>
      <c r="F66" s="60"/>
      <c r="G66" s="60"/>
      <c r="H66" s="60"/>
      <c r="I66" s="53"/>
      <c r="J66" s="32"/>
      <c r="K66" s="32"/>
      <c r="L66" s="32"/>
      <c r="M66" s="32"/>
      <c r="N66" s="32"/>
    </row>
    <row r="67" spans="1:14" hidden="1" x14ac:dyDescent="0.35">
      <c r="A67" s="32"/>
      <c r="B67" s="32"/>
      <c r="C67" s="48"/>
      <c r="D67" s="48"/>
      <c r="E67" s="48"/>
      <c r="F67" s="60"/>
      <c r="G67" s="60"/>
      <c r="H67" s="60"/>
      <c r="I67" s="53"/>
      <c r="J67" s="32"/>
      <c r="K67" s="32"/>
      <c r="L67" s="32"/>
      <c r="M67" s="32"/>
      <c r="N67" s="32"/>
    </row>
    <row r="68" spans="1:14" hidden="1" x14ac:dyDescent="0.35">
      <c r="A68" s="32"/>
      <c r="B68" s="32"/>
      <c r="C68" s="48"/>
      <c r="D68" s="48"/>
      <c r="E68" s="48"/>
      <c r="F68" s="60"/>
      <c r="G68" s="60"/>
      <c r="H68" s="60"/>
      <c r="I68" s="53"/>
      <c r="J68" s="32"/>
      <c r="K68" s="32"/>
      <c r="L68" s="32"/>
      <c r="M68" s="32"/>
      <c r="N68" s="32"/>
    </row>
    <row r="69" spans="1:14" hidden="1" x14ac:dyDescent="0.35">
      <c r="A69" s="32"/>
      <c r="B69" s="32"/>
      <c r="C69" s="48"/>
      <c r="D69" s="48"/>
      <c r="E69" s="48"/>
      <c r="F69" s="60"/>
      <c r="G69" s="60"/>
      <c r="H69" s="60"/>
      <c r="I69" s="53"/>
      <c r="J69" s="32"/>
      <c r="K69" s="32"/>
      <c r="L69" s="32"/>
      <c r="M69" s="32"/>
      <c r="N69" s="32"/>
    </row>
    <row r="70" spans="1:14" hidden="1" x14ac:dyDescent="0.35">
      <c r="A70" s="32"/>
      <c r="B70" s="32"/>
      <c r="C70" s="48"/>
      <c r="D70" s="48"/>
      <c r="E70" s="48"/>
      <c r="F70" s="60"/>
      <c r="G70" s="60"/>
      <c r="H70" s="60"/>
      <c r="I70" s="53"/>
      <c r="J70" s="32"/>
      <c r="K70" s="32"/>
      <c r="L70" s="32"/>
      <c r="M70" s="32"/>
      <c r="N70" s="32"/>
    </row>
    <row r="71" spans="1:14" hidden="1" x14ac:dyDescent="0.35">
      <c r="A71" s="32"/>
      <c r="B71" s="32"/>
      <c r="C71" s="48"/>
      <c r="D71" s="48"/>
      <c r="E71" s="48"/>
      <c r="F71" s="60"/>
      <c r="G71" s="60"/>
      <c r="H71" s="60"/>
      <c r="I71" s="53"/>
      <c r="J71" s="32"/>
      <c r="K71" s="32"/>
      <c r="L71" s="32"/>
      <c r="M71" s="32"/>
      <c r="N71" s="32"/>
    </row>
    <row r="72" spans="1:14" hidden="1" x14ac:dyDescent="0.35">
      <c r="A72" s="32"/>
      <c r="B72" s="32"/>
      <c r="C72" s="48"/>
      <c r="D72" s="48"/>
      <c r="E72" s="48"/>
      <c r="F72" s="60"/>
      <c r="G72" s="60"/>
      <c r="H72" s="60"/>
      <c r="I72" s="53"/>
      <c r="J72" s="32"/>
      <c r="K72" s="32"/>
      <c r="L72" s="32"/>
      <c r="M72" s="32"/>
      <c r="N72" s="32"/>
    </row>
    <row r="73" spans="1:14" hidden="1" x14ac:dyDescent="0.35">
      <c r="A73" s="32"/>
      <c r="B73" s="32"/>
      <c r="C73" s="48"/>
      <c r="D73" s="48"/>
      <c r="E73" s="48"/>
      <c r="F73" s="60"/>
      <c r="G73" s="60"/>
      <c r="H73" s="60"/>
      <c r="I73" s="53"/>
      <c r="J73" s="32"/>
      <c r="K73" s="32"/>
      <c r="L73" s="32"/>
      <c r="M73" s="32"/>
      <c r="N73" s="32"/>
    </row>
    <row r="74" spans="1:14" hidden="1" x14ac:dyDescent="0.35">
      <c r="A74" s="32"/>
      <c r="B74" s="32"/>
      <c r="C74" s="48"/>
      <c r="D74" s="48"/>
      <c r="E74" s="48"/>
      <c r="F74" s="60"/>
      <c r="G74" s="60"/>
      <c r="H74" s="60"/>
      <c r="I74" s="53"/>
      <c r="J74" s="32"/>
      <c r="K74" s="32"/>
      <c r="L74" s="32"/>
      <c r="M74" s="32"/>
      <c r="N74" s="32"/>
    </row>
    <row r="75" spans="1:14" hidden="1" x14ac:dyDescent="0.35">
      <c r="A75" s="32"/>
      <c r="B75" s="32"/>
      <c r="C75" s="48"/>
      <c r="D75" s="48"/>
      <c r="E75" s="48"/>
      <c r="F75" s="60"/>
      <c r="G75" s="60"/>
      <c r="H75" s="60"/>
      <c r="I75" s="53"/>
      <c r="J75" s="32"/>
      <c r="K75" s="32"/>
      <c r="L75" s="32"/>
      <c r="M75" s="32"/>
      <c r="N75" s="32"/>
    </row>
    <row r="76" spans="1:14" hidden="1" x14ac:dyDescent="0.35">
      <c r="A76" s="32"/>
      <c r="B76" s="32"/>
      <c r="C76" s="48"/>
      <c r="D76" s="48"/>
      <c r="E76" s="48"/>
      <c r="F76" s="60"/>
      <c r="G76" s="60"/>
      <c r="H76" s="60"/>
      <c r="I76" s="53"/>
      <c r="J76" s="32"/>
      <c r="K76" s="32"/>
      <c r="L76" s="32"/>
      <c r="M76" s="32"/>
      <c r="N76" s="32"/>
    </row>
    <row r="77" spans="1:14" hidden="1" x14ac:dyDescent="0.35">
      <c r="A77" s="32"/>
      <c r="B77" s="32"/>
      <c r="C77" s="48"/>
      <c r="D77" s="48"/>
      <c r="E77" s="48"/>
      <c r="F77" s="60"/>
      <c r="G77" s="60"/>
      <c r="H77" s="60"/>
      <c r="I77" s="53"/>
      <c r="J77" s="32"/>
      <c r="K77" s="32"/>
      <c r="L77" s="32"/>
      <c r="M77" s="32"/>
      <c r="N77" s="32"/>
    </row>
    <row r="78" spans="1:14" hidden="1" x14ac:dyDescent="0.35">
      <c r="A78" s="32"/>
      <c r="B78" s="32"/>
      <c r="C78" s="48"/>
      <c r="D78" s="48"/>
      <c r="E78" s="48"/>
      <c r="F78" s="60"/>
      <c r="G78" s="60"/>
      <c r="H78" s="60"/>
      <c r="I78" s="53"/>
      <c r="J78" s="32"/>
      <c r="K78" s="32"/>
      <c r="L78" s="32"/>
      <c r="M78" s="32"/>
      <c r="N78" s="32"/>
    </row>
    <row r="79" spans="1:14" hidden="1" x14ac:dyDescent="0.35">
      <c r="A79" s="32"/>
      <c r="B79" s="32"/>
      <c r="C79" s="48"/>
      <c r="D79" s="48"/>
      <c r="E79" s="48"/>
      <c r="F79" s="60"/>
      <c r="G79" s="60"/>
      <c r="H79" s="60"/>
      <c r="I79" s="53"/>
      <c r="J79" s="32"/>
      <c r="K79" s="32"/>
      <c r="L79" s="32"/>
      <c r="M79" s="32"/>
      <c r="N79" s="32"/>
    </row>
    <row r="80" spans="1:14" hidden="1" x14ac:dyDescent="0.35">
      <c r="A80" s="32"/>
      <c r="B80" s="32"/>
      <c r="C80" s="48"/>
      <c r="D80" s="48"/>
      <c r="E80" s="48"/>
      <c r="F80" s="60"/>
      <c r="G80" s="60"/>
      <c r="H80" s="60"/>
      <c r="I80" s="53"/>
      <c r="J80" s="32"/>
      <c r="K80" s="32"/>
      <c r="L80" s="32"/>
      <c r="M80" s="32"/>
      <c r="N80" s="32"/>
    </row>
    <row r="81" spans="1:14" hidden="1" x14ac:dyDescent="0.35">
      <c r="A81" s="32"/>
      <c r="B81" s="32"/>
      <c r="C81" s="48"/>
      <c r="D81" s="48"/>
      <c r="E81" s="48"/>
      <c r="F81" s="60"/>
      <c r="G81" s="60"/>
      <c r="H81" s="60"/>
      <c r="I81" s="53"/>
      <c r="J81" s="32"/>
      <c r="K81" s="32"/>
      <c r="L81" s="32"/>
      <c r="M81" s="32"/>
      <c r="N81" s="32"/>
    </row>
    <row r="82" spans="1:14" hidden="1" x14ac:dyDescent="0.35">
      <c r="A82" s="32"/>
      <c r="B82" s="32"/>
      <c r="C82" s="48"/>
      <c r="D82" s="48"/>
      <c r="E82" s="48"/>
      <c r="F82" s="60"/>
      <c r="G82" s="60"/>
      <c r="H82" s="60"/>
      <c r="I82" s="53"/>
      <c r="J82" s="32"/>
      <c r="K82" s="32"/>
      <c r="L82" s="32"/>
      <c r="M82" s="32"/>
      <c r="N82" s="32"/>
    </row>
    <row r="83" spans="1:14" hidden="1" x14ac:dyDescent="0.35">
      <c r="A83" s="32"/>
      <c r="B83" s="32"/>
      <c r="C83" s="48"/>
      <c r="D83" s="48"/>
      <c r="E83" s="48"/>
      <c r="F83" s="60"/>
      <c r="G83" s="60"/>
      <c r="H83" s="60"/>
      <c r="I83" s="53"/>
      <c r="J83" s="32"/>
      <c r="K83" s="32"/>
      <c r="L83" s="32"/>
      <c r="M83" s="32"/>
      <c r="N83" s="32"/>
    </row>
    <row r="84" spans="1:14" ht="19" thickBot="1" x14ac:dyDescent="0.5">
      <c r="A84" s="32"/>
      <c r="B84" s="32"/>
      <c r="C84" s="32" t="s">
        <v>13</v>
      </c>
      <c r="D84" s="32"/>
      <c r="E84" s="32"/>
      <c r="F84" s="32"/>
      <c r="G84" s="32"/>
      <c r="H84" s="110" t="s">
        <v>34</v>
      </c>
      <c r="I84" s="63">
        <v>0</v>
      </c>
      <c r="J84" s="144" t="s">
        <v>37</v>
      </c>
      <c r="K84" s="87" t="s">
        <v>292</v>
      </c>
      <c r="L84" s="32"/>
      <c r="M84" s="32"/>
      <c r="N84" s="32"/>
    </row>
    <row r="85" spans="1:14" ht="15" thickTop="1" x14ac:dyDescent="0.35">
      <c r="A85" s="32"/>
      <c r="B85" s="32"/>
      <c r="C85" s="32"/>
      <c r="D85" s="32"/>
      <c r="E85" s="32"/>
      <c r="F85" s="32"/>
      <c r="G85" s="32"/>
      <c r="H85" s="32"/>
      <c r="I85" s="98" t="s">
        <v>31</v>
      </c>
      <c r="J85" s="32"/>
      <c r="K85" s="32"/>
      <c r="L85" s="32"/>
      <c r="M85" s="32"/>
      <c r="N85" s="32"/>
    </row>
    <row r="86" spans="1:14" x14ac:dyDescent="0.35">
      <c r="A86" s="32"/>
      <c r="B86" s="59"/>
      <c r="C86" s="59"/>
      <c r="D86" s="59"/>
      <c r="E86" s="59"/>
      <c r="F86" s="59"/>
      <c r="G86" s="59"/>
      <c r="H86" s="59"/>
      <c r="I86" s="59"/>
      <c r="J86" s="32"/>
      <c r="K86" s="32"/>
      <c r="L86" s="32"/>
      <c r="M86" s="32"/>
      <c r="N86" s="32"/>
    </row>
    <row r="87" spans="1:14" x14ac:dyDescent="0.35">
      <c r="A87" s="32"/>
      <c r="B87" s="32"/>
      <c r="C87" s="32"/>
      <c r="D87" s="32"/>
      <c r="E87" s="32"/>
      <c r="F87" s="32"/>
      <c r="G87" s="32"/>
      <c r="H87" s="32"/>
      <c r="I87" s="32"/>
      <c r="J87" s="32"/>
      <c r="K87" s="32"/>
      <c r="L87" s="32"/>
      <c r="M87" s="32"/>
      <c r="N87" s="32"/>
    </row>
    <row r="88" spans="1:14" x14ac:dyDescent="0.35">
      <c r="B88" s="681"/>
      <c r="C88" s="681"/>
      <c r="D88" s="681"/>
      <c r="E88" s="681"/>
      <c r="F88" s="681"/>
      <c r="G88" s="681"/>
      <c r="H88" s="681"/>
      <c r="I88" s="681"/>
    </row>
    <row r="89" spans="1:14" x14ac:dyDescent="0.35">
      <c r="A89" s="2" t="s">
        <v>29</v>
      </c>
      <c r="B89" s="318"/>
      <c r="C89" s="681"/>
      <c r="D89" s="681"/>
      <c r="E89" s="681"/>
      <c r="F89" s="78"/>
      <c r="G89" s="78"/>
      <c r="H89" s="78"/>
      <c r="I89" s="78"/>
    </row>
    <row r="90" spans="1:14" x14ac:dyDescent="0.35">
      <c r="A90" s="98" t="s">
        <v>31</v>
      </c>
      <c r="B90" s="99" t="s">
        <v>32</v>
      </c>
      <c r="C90" s="33"/>
      <c r="F90" s="78"/>
      <c r="G90" s="78"/>
      <c r="H90" s="78"/>
      <c r="I90" s="78"/>
    </row>
    <row r="91" spans="1:14" x14ac:dyDescent="0.35">
      <c r="A91" s="100" t="s">
        <v>34</v>
      </c>
      <c r="B91" s="99" t="s">
        <v>35</v>
      </c>
      <c r="C91" s="33"/>
      <c r="F91" s="78"/>
      <c r="G91" s="78"/>
      <c r="H91" s="78"/>
      <c r="I91" s="78"/>
    </row>
    <row r="92" spans="1:14" x14ac:dyDescent="0.35">
      <c r="A92" s="77" t="s">
        <v>28</v>
      </c>
      <c r="B92" s="99" t="s">
        <v>30</v>
      </c>
      <c r="C92" s="101"/>
      <c r="D92" s="78"/>
      <c r="E92" s="78"/>
    </row>
    <row r="93" spans="1:14" x14ac:dyDescent="0.35">
      <c r="A93" s="79" t="s">
        <v>37</v>
      </c>
      <c r="B93" s="99" t="s">
        <v>108</v>
      </c>
      <c r="C93" s="99"/>
      <c r="D93" s="76"/>
      <c r="E93" s="76"/>
    </row>
    <row r="94" spans="1:14" x14ac:dyDescent="0.35">
      <c r="A94" s="143" t="s">
        <v>37</v>
      </c>
      <c r="B94" s="99" t="s">
        <v>355</v>
      </c>
      <c r="C94" s="101"/>
      <c r="D94" s="78"/>
      <c r="E94" s="78"/>
      <c r="F94" s="78"/>
      <c r="G94" s="78"/>
      <c r="H94" s="78"/>
    </row>
    <row r="95" spans="1:14" s="18" customFormat="1" x14ac:dyDescent="0.35">
      <c r="A95" s="115" t="s">
        <v>57</v>
      </c>
      <c r="B95" s="99" t="s">
        <v>354</v>
      </c>
    </row>
    <row r="96" spans="1:14" x14ac:dyDescent="0.35">
      <c r="C96" s="681"/>
      <c r="D96" s="681"/>
      <c r="E96" s="681"/>
      <c r="F96" s="681"/>
      <c r="G96" s="681"/>
      <c r="H96" s="681"/>
    </row>
    <row r="97" spans="2:9" x14ac:dyDescent="0.35">
      <c r="C97" s="681"/>
      <c r="D97" s="681"/>
      <c r="E97" s="681"/>
      <c r="F97" s="681"/>
      <c r="G97" s="681"/>
      <c r="H97" s="681"/>
    </row>
    <row r="98" spans="2:9" x14ac:dyDescent="0.35">
      <c r="C98" s="681"/>
      <c r="D98" s="681"/>
      <c r="E98" s="681"/>
      <c r="F98" s="681"/>
      <c r="G98" s="681"/>
      <c r="H98" s="681"/>
    </row>
    <row r="99" spans="2:9" x14ac:dyDescent="0.35">
      <c r="C99" s="681"/>
      <c r="D99" s="681"/>
      <c r="E99" s="681"/>
      <c r="F99" s="681"/>
      <c r="G99" s="681"/>
      <c r="H99" s="681"/>
    </row>
    <row r="100" spans="2:9" x14ac:dyDescent="0.35">
      <c r="C100" s="681"/>
      <c r="D100" s="681"/>
      <c r="E100" s="681"/>
      <c r="F100" s="681"/>
      <c r="G100" s="681"/>
      <c r="H100" s="681"/>
    </row>
    <row r="101" spans="2:9" s="147" customFormat="1" ht="36" customHeight="1" x14ac:dyDescent="0.35">
      <c r="C101" s="78"/>
      <c r="D101" s="78"/>
      <c r="E101" s="78"/>
      <c r="F101" s="78"/>
      <c r="G101" s="78"/>
      <c r="H101" s="78"/>
    </row>
    <row r="102" spans="2:9" s="147" customFormat="1" ht="36" customHeight="1" x14ac:dyDescent="0.35">
      <c r="C102" s="78"/>
      <c r="D102" s="78"/>
      <c r="E102" s="78"/>
      <c r="F102" s="78"/>
      <c r="G102" s="78"/>
      <c r="H102" s="78"/>
    </row>
    <row r="103" spans="2:9" s="147" customFormat="1" ht="36" customHeight="1" x14ac:dyDescent="0.35">
      <c r="C103" s="78"/>
      <c r="D103" s="78"/>
      <c r="E103" s="78"/>
      <c r="F103" s="78"/>
      <c r="G103" s="78"/>
      <c r="H103" s="78"/>
    </row>
    <row r="104" spans="2:9" s="147" customFormat="1" ht="51" customHeight="1" x14ac:dyDescent="0.35">
      <c r="C104" s="78"/>
      <c r="D104" s="78"/>
      <c r="E104" s="78"/>
      <c r="F104" s="78"/>
      <c r="G104" s="78"/>
      <c r="H104" s="78"/>
    </row>
    <row r="105" spans="2:9" s="147" customFormat="1" ht="51" customHeight="1" x14ac:dyDescent="0.35">
      <c r="C105" s="78"/>
      <c r="D105" s="78"/>
      <c r="E105" s="78"/>
      <c r="F105" s="78"/>
      <c r="G105" s="78"/>
      <c r="H105" s="78"/>
    </row>
    <row r="106" spans="2:9" s="147" customFormat="1" ht="51" customHeight="1" x14ac:dyDescent="0.35">
      <c r="C106" s="78"/>
      <c r="D106" s="78"/>
      <c r="E106" s="78"/>
      <c r="F106" s="78"/>
      <c r="G106" s="78"/>
      <c r="H106" s="78"/>
    </row>
    <row r="107" spans="2:9" s="147" customFormat="1" ht="51" customHeight="1" x14ac:dyDescent="0.35">
      <c r="C107" s="78"/>
      <c r="D107" s="78"/>
      <c r="E107" s="78"/>
      <c r="F107" s="78"/>
      <c r="G107" s="78"/>
      <c r="H107" s="78"/>
    </row>
    <row r="108" spans="2:9" s="147" customFormat="1" ht="51" customHeight="1" x14ac:dyDescent="0.35"/>
    <row r="109" spans="2:9" s="147" customFormat="1" x14ac:dyDescent="0.35"/>
    <row r="110" spans="2:9" s="147" customFormat="1" x14ac:dyDescent="0.35">
      <c r="B110" s="78"/>
      <c r="C110" s="78"/>
      <c r="D110" s="78"/>
      <c r="E110" s="78"/>
      <c r="F110" s="78"/>
      <c r="G110" s="78"/>
      <c r="H110" s="78"/>
      <c r="I110" s="78"/>
    </row>
    <row r="111" spans="2:9" s="147" customFormat="1" x14ac:dyDescent="0.35">
      <c r="B111" s="78"/>
      <c r="C111" s="78"/>
      <c r="D111" s="78"/>
      <c r="E111" s="78"/>
      <c r="F111" s="78"/>
      <c r="G111" s="78"/>
      <c r="H111" s="78"/>
      <c r="I111" s="78"/>
    </row>
    <row r="112" spans="2:9" s="147" customFormat="1" x14ac:dyDescent="0.35">
      <c r="B112" s="78"/>
      <c r="C112" s="78"/>
      <c r="D112" s="78"/>
      <c r="E112" s="78"/>
      <c r="F112" s="78"/>
      <c r="G112" s="78"/>
      <c r="H112" s="78"/>
      <c r="I112" s="78"/>
    </row>
    <row r="113" spans="2:9" s="147" customFormat="1" x14ac:dyDescent="0.35">
      <c r="B113" s="78"/>
      <c r="C113" s="78"/>
      <c r="D113" s="78"/>
      <c r="E113" s="78"/>
      <c r="F113" s="78"/>
      <c r="G113" s="78"/>
      <c r="H113" s="78"/>
      <c r="I113" s="78"/>
    </row>
    <row r="114" spans="2:9" x14ac:dyDescent="0.35">
      <c r="B114" s="681"/>
      <c r="C114" s="681"/>
      <c r="D114" s="681"/>
      <c r="E114" s="681"/>
      <c r="F114" s="681"/>
      <c r="G114" s="681"/>
      <c r="H114" s="681"/>
      <c r="I114" s="681"/>
    </row>
    <row r="115" spans="2:9" x14ac:dyDescent="0.35">
      <c r="B115" s="681"/>
      <c r="C115" s="681"/>
      <c r="D115" s="681"/>
      <c r="E115" s="681"/>
      <c r="F115" s="681"/>
      <c r="G115" s="681"/>
      <c r="H115" s="681"/>
      <c r="I115" s="681"/>
    </row>
    <row r="116" spans="2:9" x14ac:dyDescent="0.35">
      <c r="B116" s="681"/>
      <c r="C116" s="681"/>
      <c r="D116" s="681"/>
      <c r="E116" s="681"/>
      <c r="F116" s="681"/>
      <c r="G116" s="681"/>
      <c r="H116" s="681"/>
      <c r="I116" s="681"/>
    </row>
    <row r="117" spans="2:9" x14ac:dyDescent="0.35">
      <c r="B117" s="681"/>
      <c r="C117" s="681"/>
      <c r="D117" s="681"/>
      <c r="E117" s="681"/>
      <c r="F117" s="681"/>
      <c r="G117" s="681"/>
      <c r="H117" s="681"/>
      <c r="I117" s="681"/>
    </row>
    <row r="118" spans="2:9" x14ac:dyDescent="0.35">
      <c r="B118" s="681"/>
      <c r="C118" s="681"/>
      <c r="D118" s="681"/>
      <c r="E118" s="681"/>
      <c r="F118" s="681"/>
      <c r="G118" s="681"/>
      <c r="H118" s="681"/>
      <c r="I118" s="681"/>
    </row>
    <row r="119" spans="2:9" x14ac:dyDescent="0.35">
      <c r="B119" s="681"/>
      <c r="C119" s="681"/>
      <c r="D119" s="681"/>
      <c r="E119" s="681"/>
      <c r="F119" s="681"/>
      <c r="G119" s="681"/>
      <c r="H119" s="681"/>
      <c r="I119" s="681"/>
    </row>
    <row r="120" spans="2:9" x14ac:dyDescent="0.35">
      <c r="B120" s="681"/>
      <c r="C120" s="681"/>
      <c r="D120" s="681"/>
      <c r="E120" s="681"/>
      <c r="F120" s="681"/>
      <c r="G120" s="681"/>
      <c r="H120" s="681"/>
      <c r="I120" s="681"/>
    </row>
    <row r="121" spans="2:9" x14ac:dyDescent="0.35">
      <c r="B121" s="681"/>
      <c r="C121" s="681"/>
      <c r="D121" s="681"/>
      <c r="E121" s="681"/>
      <c r="F121" s="681"/>
      <c r="G121" s="681"/>
      <c r="H121" s="681"/>
      <c r="I121" s="681"/>
    </row>
    <row r="122" spans="2:9" x14ac:dyDescent="0.35">
      <c r="B122" s="681"/>
      <c r="C122" s="681"/>
      <c r="D122" s="681"/>
      <c r="E122" s="681"/>
      <c r="F122" s="681"/>
      <c r="G122" s="681"/>
      <c r="H122" s="681"/>
      <c r="I122" s="681"/>
    </row>
    <row r="123" spans="2:9" x14ac:dyDescent="0.35">
      <c r="B123" s="681"/>
      <c r="C123" s="681"/>
      <c r="D123" s="681"/>
      <c r="E123" s="681"/>
      <c r="F123" s="681"/>
      <c r="G123" s="681"/>
      <c r="H123" s="681"/>
      <c r="I123" s="681"/>
    </row>
    <row r="124" spans="2:9" x14ac:dyDescent="0.35">
      <c r="B124" s="681"/>
      <c r="C124" s="681"/>
      <c r="D124" s="681"/>
      <c r="E124" s="681"/>
      <c r="F124" s="681"/>
      <c r="G124" s="681"/>
      <c r="H124" s="681"/>
      <c r="I124" s="681"/>
    </row>
    <row r="130" spans="3:4" x14ac:dyDescent="0.35">
      <c r="C130" s="681"/>
      <c r="D130" s="681"/>
    </row>
    <row r="146" spans="2:9" x14ac:dyDescent="0.35">
      <c r="C146" s="681"/>
      <c r="D146" s="681"/>
      <c r="E146" s="681"/>
      <c r="F146" s="681"/>
      <c r="G146" s="681"/>
      <c r="H146" s="681"/>
    </row>
    <row r="147" spans="2:9" x14ac:dyDescent="0.35">
      <c r="C147" s="681"/>
      <c r="D147" s="681"/>
      <c r="E147" s="681"/>
      <c r="F147" s="681"/>
      <c r="G147" s="681"/>
      <c r="H147" s="681"/>
    </row>
    <row r="148" spans="2:9" x14ac:dyDescent="0.35">
      <c r="C148" s="681"/>
      <c r="D148" s="681"/>
      <c r="E148" s="681"/>
      <c r="F148" s="681"/>
      <c r="G148" s="681"/>
      <c r="H148" s="681"/>
    </row>
    <row r="149" spans="2:9" x14ac:dyDescent="0.35">
      <c r="C149" s="681"/>
      <c r="D149" s="681"/>
      <c r="E149" s="681"/>
      <c r="F149" s="681"/>
      <c r="G149" s="681"/>
      <c r="H149" s="681"/>
    </row>
    <row r="150" spans="2:9" x14ac:dyDescent="0.35">
      <c r="C150" s="681"/>
      <c r="D150" s="681"/>
      <c r="E150" s="681"/>
      <c r="F150" s="681"/>
      <c r="G150" s="681"/>
      <c r="H150" s="681"/>
    </row>
    <row r="151" spans="2:9" x14ac:dyDescent="0.35">
      <c r="C151" s="681"/>
      <c r="D151" s="681"/>
      <c r="E151" s="681"/>
      <c r="F151" s="681"/>
      <c r="G151" s="681"/>
      <c r="H151" s="681"/>
    </row>
    <row r="152" spans="2:9" x14ac:dyDescent="0.35">
      <c r="C152" s="681"/>
      <c r="D152" s="681"/>
      <c r="E152" s="681"/>
      <c r="F152" s="681"/>
      <c r="G152" s="681"/>
      <c r="H152" s="681"/>
    </row>
    <row r="153" spans="2:9" x14ac:dyDescent="0.35">
      <c r="C153" s="681"/>
      <c r="D153" s="681"/>
      <c r="E153" s="681"/>
      <c r="F153" s="681"/>
      <c r="G153" s="681"/>
      <c r="H153" s="681"/>
    </row>
    <row r="154" spans="2:9" x14ac:dyDescent="0.35">
      <c r="C154" s="681"/>
      <c r="D154" s="681"/>
      <c r="E154" s="681"/>
      <c r="F154" s="681"/>
      <c r="G154" s="681"/>
      <c r="H154" s="681"/>
    </row>
    <row r="155" spans="2:9" x14ac:dyDescent="0.35">
      <c r="C155" s="681"/>
      <c r="D155" s="681"/>
      <c r="E155" s="681"/>
      <c r="F155" s="681"/>
      <c r="G155" s="681"/>
      <c r="H155" s="681"/>
    </row>
    <row r="156" spans="2:9" x14ac:dyDescent="0.35">
      <c r="C156" s="681"/>
      <c r="D156" s="681"/>
      <c r="E156" s="681"/>
      <c r="F156" s="681"/>
      <c r="G156" s="681"/>
      <c r="H156" s="681"/>
    </row>
    <row r="160" spans="2:9" x14ac:dyDescent="0.35">
      <c r="B160" s="681"/>
      <c r="C160" s="681"/>
      <c r="D160" s="681"/>
      <c r="E160" s="681"/>
      <c r="F160" s="681"/>
      <c r="G160" s="681"/>
      <c r="H160" s="681"/>
      <c r="I160" s="681"/>
    </row>
    <row r="161" spans="2:9" x14ac:dyDescent="0.35">
      <c r="B161" s="681"/>
      <c r="C161" s="681"/>
      <c r="D161" s="681"/>
      <c r="E161" s="681"/>
      <c r="F161" s="681"/>
      <c r="G161" s="681"/>
      <c r="H161" s="681"/>
      <c r="I161" s="681"/>
    </row>
    <row r="162" spans="2:9" x14ac:dyDescent="0.35">
      <c r="B162" s="681"/>
      <c r="C162" s="681"/>
      <c r="D162" s="681"/>
      <c r="E162" s="681"/>
      <c r="F162" s="681"/>
      <c r="G162" s="681"/>
      <c r="H162" s="681"/>
      <c r="I162" s="681"/>
    </row>
    <row r="163" spans="2:9" x14ac:dyDescent="0.35">
      <c r="B163" s="681"/>
      <c r="C163" s="681"/>
      <c r="D163" s="681"/>
      <c r="E163" s="681"/>
      <c r="F163" s="681"/>
      <c r="G163" s="681"/>
      <c r="H163" s="681"/>
      <c r="I163" s="681"/>
    </row>
    <row r="164" spans="2:9" x14ac:dyDescent="0.35">
      <c r="B164" s="681"/>
      <c r="C164" s="681"/>
      <c r="D164" s="681"/>
      <c r="E164" s="681"/>
      <c r="F164" s="681"/>
      <c r="G164" s="681"/>
      <c r="H164" s="681"/>
      <c r="I164" s="681"/>
    </row>
    <row r="165" spans="2:9" x14ac:dyDescent="0.35">
      <c r="B165" s="681"/>
      <c r="C165" s="681"/>
      <c r="D165" s="681"/>
      <c r="E165" s="681"/>
      <c r="F165" s="681"/>
      <c r="G165" s="681"/>
      <c r="H165" s="681"/>
      <c r="I165" s="681"/>
    </row>
    <row r="166" spans="2:9" x14ac:dyDescent="0.35">
      <c r="B166" s="681"/>
      <c r="C166" s="681"/>
      <c r="D166" s="681"/>
      <c r="E166" s="681"/>
      <c r="F166" s="681"/>
      <c r="G166" s="681"/>
      <c r="H166" s="681"/>
      <c r="I166" s="681"/>
    </row>
    <row r="167" spans="2:9" x14ac:dyDescent="0.35">
      <c r="B167" s="681"/>
      <c r="C167" s="681"/>
      <c r="D167" s="681"/>
      <c r="E167" s="681"/>
      <c r="F167" s="681"/>
      <c r="G167" s="681"/>
      <c r="H167" s="681"/>
      <c r="I167" s="681"/>
    </row>
    <row r="168" spans="2:9" x14ac:dyDescent="0.35">
      <c r="B168" s="681"/>
      <c r="C168" s="681"/>
      <c r="D168" s="681"/>
      <c r="E168" s="681"/>
      <c r="F168" s="681"/>
      <c r="G168" s="681"/>
      <c r="H168" s="681"/>
      <c r="I168" s="681"/>
    </row>
    <row r="169" spans="2:9" x14ac:dyDescent="0.35">
      <c r="B169" s="681"/>
      <c r="C169" s="681"/>
      <c r="D169" s="681"/>
      <c r="E169" s="681"/>
      <c r="F169" s="681"/>
      <c r="G169" s="681"/>
      <c r="H169" s="681"/>
      <c r="I169" s="681"/>
    </row>
    <row r="170" spans="2:9" x14ac:dyDescent="0.35">
      <c r="B170" s="681"/>
      <c r="C170" s="681"/>
      <c r="D170" s="681"/>
      <c r="E170" s="681"/>
      <c r="F170" s="681"/>
      <c r="G170" s="681"/>
      <c r="H170" s="681"/>
      <c r="I170" s="681"/>
    </row>
    <row r="171" spans="2:9" x14ac:dyDescent="0.35">
      <c r="B171" s="681"/>
      <c r="C171" s="681"/>
      <c r="D171" s="681"/>
      <c r="E171" s="681"/>
      <c r="F171" s="681"/>
      <c r="G171" s="681"/>
      <c r="H171" s="681"/>
      <c r="I171" s="681"/>
    </row>
    <row r="172" spans="2:9" x14ac:dyDescent="0.35">
      <c r="B172" s="681"/>
      <c r="C172" s="681"/>
      <c r="D172" s="681"/>
      <c r="E172" s="681"/>
      <c r="F172" s="681"/>
      <c r="G172" s="681"/>
      <c r="H172" s="681"/>
      <c r="I172" s="681"/>
    </row>
    <row r="173" spans="2:9" x14ac:dyDescent="0.35">
      <c r="B173" s="681"/>
      <c r="C173" s="681"/>
      <c r="D173" s="681"/>
      <c r="E173" s="681"/>
      <c r="F173" s="681"/>
      <c r="G173" s="681"/>
      <c r="H173" s="681"/>
      <c r="I173" s="681"/>
    </row>
    <row r="174" spans="2:9" x14ac:dyDescent="0.35">
      <c r="B174" s="681"/>
      <c r="C174" s="681"/>
      <c r="D174" s="681"/>
      <c r="E174" s="681"/>
      <c r="F174" s="681"/>
      <c r="G174" s="681"/>
      <c r="H174" s="681"/>
      <c r="I174" s="681"/>
    </row>
    <row r="179" spans="2:9" x14ac:dyDescent="0.35">
      <c r="C179" s="681"/>
      <c r="D179" s="681"/>
      <c r="E179" s="681"/>
      <c r="F179" s="681"/>
      <c r="G179" s="681"/>
    </row>
    <row r="180" spans="2:9" x14ac:dyDescent="0.35">
      <c r="C180" s="681"/>
      <c r="D180" s="681"/>
      <c r="E180" s="681"/>
      <c r="F180" s="681"/>
      <c r="G180" s="681"/>
    </row>
    <row r="181" spans="2:9" x14ac:dyDescent="0.35">
      <c r="C181" s="681"/>
      <c r="D181" s="681"/>
      <c r="E181" s="681"/>
      <c r="F181" s="681"/>
      <c r="G181" s="681"/>
    </row>
    <row r="182" spans="2:9" x14ac:dyDescent="0.35">
      <c r="C182" s="681"/>
      <c r="D182" s="681"/>
      <c r="E182" s="681"/>
      <c r="F182" s="681"/>
      <c r="G182" s="681"/>
    </row>
    <row r="185" spans="2:9" x14ac:dyDescent="0.35">
      <c r="C185" s="681"/>
      <c r="D185" s="681"/>
      <c r="E185" s="681"/>
      <c r="F185" s="681"/>
      <c r="G185" s="681"/>
    </row>
    <row r="186" spans="2:9" x14ac:dyDescent="0.35">
      <c r="C186" s="681"/>
      <c r="D186" s="681"/>
      <c r="E186" s="681"/>
      <c r="F186" s="681"/>
      <c r="G186" s="681"/>
    </row>
    <row r="187" spans="2:9" x14ac:dyDescent="0.35">
      <c r="C187" s="681"/>
      <c r="D187" s="681"/>
      <c r="E187" s="681"/>
      <c r="F187" s="681"/>
      <c r="G187" s="681"/>
    </row>
    <row r="190" spans="2:9" x14ac:dyDescent="0.35">
      <c r="B190" s="681"/>
      <c r="C190" s="681"/>
      <c r="D190" s="681"/>
      <c r="E190" s="681"/>
      <c r="F190" s="681"/>
      <c r="G190" s="681"/>
      <c r="H190" s="681"/>
      <c r="I190" s="681"/>
    </row>
    <row r="191" spans="2:9" x14ac:dyDescent="0.35">
      <c r="B191" s="681"/>
      <c r="C191" s="681"/>
      <c r="D191" s="681"/>
      <c r="E191" s="681"/>
      <c r="F191" s="681"/>
      <c r="G191" s="681"/>
      <c r="H191" s="681"/>
      <c r="I191" s="681"/>
    </row>
    <row r="192" spans="2:9" x14ac:dyDescent="0.35">
      <c r="B192" s="681"/>
      <c r="C192" s="681"/>
      <c r="D192" s="681"/>
      <c r="E192" s="681"/>
      <c r="F192" s="681"/>
      <c r="G192" s="681"/>
      <c r="H192" s="681"/>
      <c r="I192" s="681"/>
    </row>
    <row r="193" spans="2:9" x14ac:dyDescent="0.35">
      <c r="B193" s="681"/>
      <c r="C193" s="681"/>
      <c r="D193" s="681"/>
      <c r="E193" s="681"/>
      <c r="F193" s="681"/>
      <c r="G193" s="681"/>
      <c r="H193" s="681"/>
      <c r="I193" s="681"/>
    </row>
    <row r="194" spans="2:9" x14ac:dyDescent="0.35">
      <c r="B194" s="681"/>
      <c r="C194" s="681"/>
      <c r="D194" s="681"/>
      <c r="E194" s="681"/>
      <c r="F194" s="681"/>
      <c r="G194" s="681"/>
      <c r="H194" s="681"/>
      <c r="I194" s="681"/>
    </row>
    <row r="195" spans="2:9" x14ac:dyDescent="0.35">
      <c r="B195" s="681"/>
      <c r="C195" s="681"/>
      <c r="D195" s="681"/>
      <c r="E195" s="681"/>
      <c r="F195" s="681"/>
      <c r="G195" s="681"/>
      <c r="H195" s="681"/>
      <c r="I195" s="681"/>
    </row>
    <row r="196" spans="2:9" x14ac:dyDescent="0.35">
      <c r="B196" s="681"/>
      <c r="C196" s="681"/>
      <c r="D196" s="681"/>
      <c r="E196" s="681"/>
      <c r="F196" s="681"/>
      <c r="G196" s="681"/>
      <c r="H196" s="681"/>
      <c r="I196" s="681"/>
    </row>
    <row r="197" spans="2:9" x14ac:dyDescent="0.35">
      <c r="B197" s="681"/>
      <c r="C197" s="681"/>
      <c r="D197" s="681"/>
      <c r="E197" s="681"/>
      <c r="F197" s="681"/>
      <c r="G197" s="681"/>
      <c r="H197" s="681"/>
      <c r="I197" s="681"/>
    </row>
    <row r="198" spans="2:9" x14ac:dyDescent="0.35">
      <c r="B198" s="681"/>
      <c r="C198" s="681"/>
      <c r="D198" s="681"/>
      <c r="E198" s="681"/>
      <c r="F198" s="681"/>
      <c r="G198" s="681"/>
      <c r="H198" s="681"/>
      <c r="I198" s="681"/>
    </row>
    <row r="199" spans="2:9" x14ac:dyDescent="0.35">
      <c r="B199" s="681"/>
      <c r="C199" s="681"/>
      <c r="D199" s="681"/>
      <c r="E199" s="681"/>
      <c r="F199" s="681"/>
      <c r="G199" s="681"/>
      <c r="H199" s="681"/>
      <c r="I199" s="681"/>
    </row>
    <row r="200" spans="2:9" x14ac:dyDescent="0.35">
      <c r="B200" s="681"/>
      <c r="C200" s="681"/>
      <c r="D200" s="681"/>
      <c r="E200" s="681"/>
      <c r="F200" s="681"/>
      <c r="G200" s="681"/>
      <c r="H200" s="681"/>
      <c r="I200" s="681"/>
    </row>
    <row r="201" spans="2:9" x14ac:dyDescent="0.35">
      <c r="B201" s="681"/>
      <c r="C201" s="681"/>
      <c r="D201" s="681"/>
      <c r="E201" s="681"/>
      <c r="F201" s="681"/>
      <c r="G201" s="681"/>
      <c r="H201" s="681"/>
      <c r="I201" s="681"/>
    </row>
    <row r="202" spans="2:9" x14ac:dyDescent="0.35">
      <c r="B202" s="681"/>
      <c r="C202" s="681"/>
      <c r="D202" s="681"/>
      <c r="E202" s="681"/>
      <c r="F202" s="681"/>
      <c r="G202" s="681"/>
      <c r="H202" s="681"/>
      <c r="I202" s="681"/>
    </row>
    <row r="203" spans="2:9" x14ac:dyDescent="0.35">
      <c r="B203" s="681"/>
      <c r="C203" s="681"/>
      <c r="D203" s="681"/>
      <c r="E203" s="681"/>
      <c r="F203" s="681"/>
      <c r="G203" s="681"/>
      <c r="H203" s="681"/>
      <c r="I203" s="681"/>
    </row>
    <row r="204" spans="2:9" x14ac:dyDescent="0.35">
      <c r="B204" s="681"/>
      <c r="C204" s="681"/>
      <c r="D204" s="681"/>
      <c r="E204" s="681"/>
      <c r="F204" s="681"/>
      <c r="G204" s="681"/>
      <c r="H204" s="681"/>
      <c r="I204" s="681"/>
    </row>
    <row r="210" spans="3:8" x14ac:dyDescent="0.35">
      <c r="C210" s="681"/>
      <c r="D210" s="681"/>
      <c r="E210" s="681"/>
      <c r="F210" s="681"/>
      <c r="G210" s="681"/>
      <c r="H210" s="681"/>
    </row>
    <row r="211" spans="3:8" x14ac:dyDescent="0.35">
      <c r="C211" s="681"/>
      <c r="D211" s="681"/>
      <c r="E211" s="681"/>
      <c r="F211" s="681"/>
      <c r="G211" s="681"/>
      <c r="H211" s="681"/>
    </row>
    <row r="212" spans="3:8" x14ac:dyDescent="0.35">
      <c r="C212" s="681"/>
      <c r="D212" s="681"/>
      <c r="E212" s="681"/>
      <c r="F212" s="681"/>
      <c r="G212" s="681"/>
      <c r="H212" s="681"/>
    </row>
    <row r="213" spans="3:8" x14ac:dyDescent="0.35">
      <c r="C213" s="681"/>
      <c r="D213" s="681"/>
      <c r="E213" s="681"/>
      <c r="F213" s="681"/>
      <c r="G213" s="681"/>
      <c r="H213" s="681"/>
    </row>
    <row r="214" spans="3:8" x14ac:dyDescent="0.35">
      <c r="C214" s="681"/>
      <c r="D214" s="681"/>
      <c r="E214" s="681"/>
      <c r="F214" s="681"/>
      <c r="G214" s="681"/>
      <c r="H214" s="681"/>
    </row>
    <row r="215" spans="3:8" x14ac:dyDescent="0.35">
      <c r="C215" s="681"/>
      <c r="D215" s="681"/>
      <c r="E215" s="681"/>
      <c r="F215" s="681"/>
      <c r="G215" s="681"/>
      <c r="H215" s="681"/>
    </row>
    <row r="216" spans="3:8" x14ac:dyDescent="0.35">
      <c r="C216" s="681"/>
      <c r="D216" s="681"/>
      <c r="E216" s="681"/>
      <c r="F216" s="681"/>
      <c r="G216" s="681"/>
      <c r="H216" s="681"/>
    </row>
    <row r="217" spans="3:8" x14ac:dyDescent="0.35">
      <c r="C217" s="681"/>
      <c r="D217" s="681"/>
      <c r="E217" s="681"/>
      <c r="F217" s="681"/>
      <c r="G217" s="681"/>
      <c r="H217" s="681"/>
    </row>
    <row r="218" spans="3:8" x14ac:dyDescent="0.35">
      <c r="C218" s="681"/>
      <c r="D218" s="681"/>
      <c r="E218" s="681"/>
      <c r="F218" s="681"/>
      <c r="G218" s="681"/>
      <c r="H218" s="681"/>
    </row>
    <row r="219" spans="3:8" x14ac:dyDescent="0.35">
      <c r="C219" s="681"/>
      <c r="D219" s="681"/>
      <c r="E219" s="681"/>
      <c r="F219" s="681"/>
      <c r="G219" s="681"/>
      <c r="H219" s="681"/>
    </row>
    <row r="220" spans="3:8" x14ac:dyDescent="0.35">
      <c r="C220" s="681"/>
      <c r="D220" s="681"/>
      <c r="E220" s="681"/>
      <c r="F220" s="681"/>
      <c r="G220" s="681"/>
      <c r="H220" s="681"/>
    </row>
    <row r="221" spans="3:8" x14ac:dyDescent="0.35">
      <c r="C221" s="681"/>
      <c r="D221" s="681"/>
      <c r="E221" s="681"/>
      <c r="F221" s="681"/>
      <c r="G221" s="681"/>
      <c r="H221" s="681"/>
    </row>
    <row r="222" spans="3:8" x14ac:dyDescent="0.35">
      <c r="C222" s="681"/>
      <c r="D222" s="681"/>
      <c r="E222" s="681"/>
      <c r="F222" s="681"/>
      <c r="G222" s="681"/>
      <c r="H222" s="681"/>
    </row>
    <row r="223" spans="3:8" x14ac:dyDescent="0.35">
      <c r="C223" s="681"/>
      <c r="D223" s="681"/>
      <c r="E223" s="681"/>
      <c r="F223" s="681"/>
      <c r="G223" s="681"/>
      <c r="H223" s="681"/>
    </row>
    <row r="224" spans="3:8" x14ac:dyDescent="0.35">
      <c r="C224" s="681"/>
      <c r="D224" s="681"/>
      <c r="E224" s="681"/>
      <c r="F224" s="681"/>
      <c r="G224" s="681"/>
      <c r="H224" s="681"/>
    </row>
    <row r="225" spans="2:9" x14ac:dyDescent="0.35">
      <c r="C225" s="681"/>
      <c r="D225" s="681"/>
      <c r="E225" s="681"/>
      <c r="F225" s="681"/>
      <c r="G225" s="681"/>
      <c r="H225" s="681"/>
    </row>
    <row r="226" spans="2:9" x14ac:dyDescent="0.35">
      <c r="C226" s="681"/>
      <c r="D226" s="681"/>
      <c r="E226" s="681"/>
      <c r="F226" s="681"/>
      <c r="G226" s="681"/>
      <c r="H226" s="681"/>
    </row>
    <row r="227" spans="2:9" x14ac:dyDescent="0.35">
      <c r="C227" s="681"/>
      <c r="D227" s="681"/>
      <c r="E227" s="681"/>
      <c r="F227" s="681"/>
      <c r="G227" s="681"/>
      <c r="H227" s="681"/>
    </row>
    <row r="228" spans="2:9" x14ac:dyDescent="0.35">
      <c r="C228" s="681"/>
      <c r="D228" s="681"/>
      <c r="E228" s="681"/>
      <c r="F228" s="681"/>
      <c r="G228" s="681"/>
      <c r="H228" s="681"/>
    </row>
    <row r="229" spans="2:9" x14ac:dyDescent="0.35">
      <c r="C229" s="681"/>
      <c r="D229" s="681"/>
      <c r="E229" s="681"/>
      <c r="F229" s="681"/>
      <c r="G229" s="681"/>
      <c r="H229" s="681"/>
    </row>
    <row r="232" spans="2:9" x14ac:dyDescent="0.35">
      <c r="B232" s="681"/>
      <c r="C232" s="681"/>
      <c r="D232" s="681"/>
      <c r="E232" s="681"/>
      <c r="F232" s="681"/>
      <c r="G232" s="681"/>
      <c r="H232" s="681"/>
      <c r="I232" s="681"/>
    </row>
    <row r="233" spans="2:9" x14ac:dyDescent="0.35">
      <c r="B233" s="681"/>
      <c r="C233" s="681"/>
      <c r="D233" s="681"/>
      <c r="E233" s="681"/>
      <c r="F233" s="681"/>
      <c r="G233" s="681"/>
      <c r="H233" s="681"/>
      <c r="I233" s="681"/>
    </row>
    <row r="234" spans="2:9" x14ac:dyDescent="0.35">
      <c r="B234" s="681"/>
      <c r="C234" s="681"/>
      <c r="D234" s="681"/>
      <c r="E234" s="681"/>
      <c r="F234" s="681"/>
      <c r="G234" s="681"/>
      <c r="H234" s="681"/>
      <c r="I234" s="681"/>
    </row>
    <row r="235" spans="2:9" x14ac:dyDescent="0.35">
      <c r="B235" s="681"/>
      <c r="C235" s="681"/>
      <c r="D235" s="681"/>
      <c r="E235" s="681"/>
      <c r="F235" s="681"/>
      <c r="G235" s="681"/>
      <c r="H235" s="681"/>
      <c r="I235" s="681"/>
    </row>
    <row r="236" spans="2:9" x14ac:dyDescent="0.35">
      <c r="B236" s="681"/>
      <c r="C236" s="681"/>
      <c r="D236" s="681"/>
      <c r="E236" s="681"/>
      <c r="F236" s="681"/>
      <c r="G236" s="681"/>
      <c r="H236" s="681"/>
      <c r="I236" s="681"/>
    </row>
    <row r="237" spans="2:9" x14ac:dyDescent="0.35">
      <c r="B237" s="681"/>
      <c r="C237" s="681"/>
      <c r="D237" s="681"/>
      <c r="E237" s="681"/>
      <c r="F237" s="681"/>
      <c r="G237" s="681"/>
      <c r="H237" s="681"/>
      <c r="I237" s="681"/>
    </row>
    <row r="238" spans="2:9" x14ac:dyDescent="0.35">
      <c r="B238" s="681"/>
      <c r="C238" s="681"/>
      <c r="D238" s="681"/>
      <c r="E238" s="681"/>
      <c r="F238" s="681"/>
      <c r="G238" s="681"/>
      <c r="H238" s="681"/>
      <c r="I238" s="681"/>
    </row>
    <row r="239" spans="2:9" x14ac:dyDescent="0.35">
      <c r="B239" s="681"/>
      <c r="C239" s="681"/>
      <c r="D239" s="681"/>
      <c r="E239" s="681"/>
      <c r="F239" s="681"/>
      <c r="G239" s="681"/>
      <c r="H239" s="681"/>
      <c r="I239" s="681"/>
    </row>
    <row r="240" spans="2:9" x14ac:dyDescent="0.35">
      <c r="B240" s="681"/>
      <c r="C240" s="681"/>
      <c r="D240" s="681"/>
      <c r="E240" s="681"/>
      <c r="F240" s="681"/>
      <c r="G240" s="681"/>
      <c r="H240" s="681"/>
      <c r="I240" s="681"/>
    </row>
    <row r="241" spans="2:9" x14ac:dyDescent="0.35">
      <c r="B241" s="681"/>
      <c r="C241" s="681"/>
      <c r="D241" s="681"/>
      <c r="E241" s="681"/>
      <c r="F241" s="681"/>
      <c r="G241" s="681"/>
      <c r="H241" s="681"/>
      <c r="I241" s="681"/>
    </row>
    <row r="242" spans="2:9" x14ac:dyDescent="0.35">
      <c r="B242" s="681"/>
      <c r="C242" s="681"/>
      <c r="D242" s="681"/>
      <c r="E242" s="681"/>
      <c r="F242" s="681"/>
      <c r="G242" s="681"/>
      <c r="H242" s="681"/>
      <c r="I242" s="681"/>
    </row>
    <row r="243" spans="2:9" x14ac:dyDescent="0.35">
      <c r="B243" s="681"/>
      <c r="C243" s="681"/>
      <c r="D243" s="681"/>
      <c r="E243" s="681"/>
      <c r="F243" s="681"/>
      <c r="G243" s="681"/>
      <c r="H243" s="681"/>
      <c r="I243" s="681"/>
    </row>
    <row r="244" spans="2:9" x14ac:dyDescent="0.35">
      <c r="B244" s="681"/>
      <c r="C244" s="681"/>
      <c r="D244" s="681"/>
      <c r="E244" s="681"/>
      <c r="F244" s="681"/>
      <c r="G244" s="681"/>
      <c r="H244" s="681"/>
      <c r="I244" s="681"/>
    </row>
    <row r="245" spans="2:9" x14ac:dyDescent="0.35">
      <c r="B245" s="681"/>
      <c r="C245" s="681"/>
      <c r="D245" s="681"/>
      <c r="E245" s="681"/>
      <c r="F245" s="681"/>
      <c r="G245" s="681"/>
      <c r="H245" s="681"/>
      <c r="I245" s="681"/>
    </row>
    <row r="246" spans="2:9" x14ac:dyDescent="0.35">
      <c r="B246" s="681"/>
      <c r="C246" s="681"/>
      <c r="D246" s="681"/>
      <c r="E246" s="681"/>
      <c r="F246" s="681"/>
      <c r="G246" s="681"/>
      <c r="H246" s="681"/>
      <c r="I246" s="681"/>
    </row>
  </sheetData>
  <mergeCells count="159">
    <mergeCell ref="J11:J12"/>
    <mergeCell ref="C36:H36"/>
    <mergeCell ref="C43:H43"/>
    <mergeCell ref="A1:M1"/>
    <mergeCell ref="A2:M2"/>
    <mergeCell ref="A3:M3"/>
    <mergeCell ref="B88:I88"/>
    <mergeCell ref="J18:J19"/>
    <mergeCell ref="C18:H19"/>
    <mergeCell ref="C96:E96"/>
    <mergeCell ref="F96:H96"/>
    <mergeCell ref="C100:E100"/>
    <mergeCell ref="F100:H100"/>
    <mergeCell ref="C89:E89"/>
    <mergeCell ref="C23:E23"/>
    <mergeCell ref="C24:E24"/>
    <mergeCell ref="F24:H24"/>
    <mergeCell ref="C26:E26"/>
    <mergeCell ref="F26:H26"/>
    <mergeCell ref="C27:E27"/>
    <mergeCell ref="F27:H27"/>
    <mergeCell ref="C28:E28"/>
    <mergeCell ref="F28:H28"/>
    <mergeCell ref="C25:E25"/>
    <mergeCell ref="F25:H25"/>
    <mergeCell ref="C35:H35"/>
    <mergeCell ref="C42:H42"/>
    <mergeCell ref="B114:I114"/>
    <mergeCell ref="B115:I115"/>
    <mergeCell ref="B116:I116"/>
    <mergeCell ref="B117:I117"/>
    <mergeCell ref="B118:I118"/>
    <mergeCell ref="B119:I119"/>
    <mergeCell ref="C97:E97"/>
    <mergeCell ref="F97:H97"/>
    <mergeCell ref="C98:E98"/>
    <mergeCell ref="F98:H98"/>
    <mergeCell ref="C99:E99"/>
    <mergeCell ref="F99:H99"/>
    <mergeCell ref="C146:E146"/>
    <mergeCell ref="F146:H146"/>
    <mergeCell ref="C147:E147"/>
    <mergeCell ref="F147:H147"/>
    <mergeCell ref="C148:E148"/>
    <mergeCell ref="F148:H148"/>
    <mergeCell ref="B120:I120"/>
    <mergeCell ref="B121:I121"/>
    <mergeCell ref="B122:I122"/>
    <mergeCell ref="B123:I123"/>
    <mergeCell ref="B124:I124"/>
    <mergeCell ref="C130:D130"/>
    <mergeCell ref="C152:E152"/>
    <mergeCell ref="F152:H152"/>
    <mergeCell ref="C153:E153"/>
    <mergeCell ref="F153:H153"/>
    <mergeCell ref="C154:E154"/>
    <mergeCell ref="F154:H154"/>
    <mergeCell ref="C149:E149"/>
    <mergeCell ref="F149:H149"/>
    <mergeCell ref="C150:E150"/>
    <mergeCell ref="F150:H150"/>
    <mergeCell ref="C151:E151"/>
    <mergeCell ref="F151:H151"/>
    <mergeCell ref="B162:I162"/>
    <mergeCell ref="B163:I163"/>
    <mergeCell ref="B164:I164"/>
    <mergeCell ref="B165:I165"/>
    <mergeCell ref="B166:I166"/>
    <mergeCell ref="B167:I167"/>
    <mergeCell ref="C155:E155"/>
    <mergeCell ref="F155:H155"/>
    <mergeCell ref="C156:E156"/>
    <mergeCell ref="F156:H156"/>
    <mergeCell ref="B160:I160"/>
    <mergeCell ref="B161:I161"/>
    <mergeCell ref="B174:I174"/>
    <mergeCell ref="C179:G179"/>
    <mergeCell ref="C180:G180"/>
    <mergeCell ref="C181:G181"/>
    <mergeCell ref="C182:G182"/>
    <mergeCell ref="C185:G185"/>
    <mergeCell ref="B168:I168"/>
    <mergeCell ref="B169:I169"/>
    <mergeCell ref="B170:I170"/>
    <mergeCell ref="B171:I171"/>
    <mergeCell ref="B172:I172"/>
    <mergeCell ref="B173:I173"/>
    <mergeCell ref="B194:I194"/>
    <mergeCell ref="B195:I195"/>
    <mergeCell ref="B196:I196"/>
    <mergeCell ref="B197:I197"/>
    <mergeCell ref="B198:I198"/>
    <mergeCell ref="B199:I199"/>
    <mergeCell ref="C186:G186"/>
    <mergeCell ref="C187:G187"/>
    <mergeCell ref="B190:I190"/>
    <mergeCell ref="B191:I191"/>
    <mergeCell ref="B192:I192"/>
    <mergeCell ref="B193:I193"/>
    <mergeCell ref="C211:E211"/>
    <mergeCell ref="F211:H211"/>
    <mergeCell ref="C212:E212"/>
    <mergeCell ref="F212:H212"/>
    <mergeCell ref="C213:E213"/>
    <mergeCell ref="F213:H213"/>
    <mergeCell ref="B200:I200"/>
    <mergeCell ref="B201:I201"/>
    <mergeCell ref="B202:I202"/>
    <mergeCell ref="B203:I203"/>
    <mergeCell ref="B204:I204"/>
    <mergeCell ref="C210:E210"/>
    <mergeCell ref="F210:H210"/>
    <mergeCell ref="C217:E217"/>
    <mergeCell ref="F217:H217"/>
    <mergeCell ref="C218:E218"/>
    <mergeCell ref="F218:H218"/>
    <mergeCell ref="C219:E219"/>
    <mergeCell ref="F219:H219"/>
    <mergeCell ref="C214:E214"/>
    <mergeCell ref="F214:H214"/>
    <mergeCell ref="C215:E215"/>
    <mergeCell ref="F215:H215"/>
    <mergeCell ref="C216:E216"/>
    <mergeCell ref="F216:H216"/>
    <mergeCell ref="C223:E223"/>
    <mergeCell ref="F223:H223"/>
    <mergeCell ref="C224:E224"/>
    <mergeCell ref="F224:H224"/>
    <mergeCell ref="C225:E225"/>
    <mergeCell ref="F225:H225"/>
    <mergeCell ref="C220:E220"/>
    <mergeCell ref="F220:H220"/>
    <mergeCell ref="C221:E221"/>
    <mergeCell ref="F221:H221"/>
    <mergeCell ref="C222:E222"/>
    <mergeCell ref="F222:H222"/>
    <mergeCell ref="C229:E229"/>
    <mergeCell ref="F229:H229"/>
    <mergeCell ref="B232:I232"/>
    <mergeCell ref="B233:I233"/>
    <mergeCell ref="B234:I234"/>
    <mergeCell ref="B235:I235"/>
    <mergeCell ref="C226:E226"/>
    <mergeCell ref="F226:H226"/>
    <mergeCell ref="C227:E227"/>
    <mergeCell ref="F227:H227"/>
    <mergeCell ref="C228:E228"/>
    <mergeCell ref="F228:H228"/>
    <mergeCell ref="B242:I242"/>
    <mergeCell ref="B243:I243"/>
    <mergeCell ref="B244:I244"/>
    <mergeCell ref="B245:I245"/>
    <mergeCell ref="B246:I246"/>
    <mergeCell ref="B236:I236"/>
    <mergeCell ref="B237:I237"/>
    <mergeCell ref="B238:I238"/>
    <mergeCell ref="B239:I239"/>
    <mergeCell ref="B240:I240"/>
    <mergeCell ref="B241:I241"/>
  </mergeCells>
  <hyperlinks>
    <hyperlink ref="H135" location="'Notes'!F1841" display="'Notes'!F1841" xr:uid="{00000000-0004-0000-0A00-000000000000}"/>
  </hyperlinks>
  <pageMargins left="0.7" right="0.7" top="0.75" bottom="0.75" header="0.3" footer="0.3"/>
  <pageSetup paperSize="9" scale="61" fitToHeight="0" orientation="landscape" r:id="rId1"/>
  <rowBreaks count="1" manualBreakCount="1">
    <brk id="33"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BB0A1-71F2-49B3-9E39-3EC0756345B2}">
  <sheetPr>
    <tabColor theme="9" tint="0.39997558519241921"/>
    <pageSetUpPr fitToPage="1"/>
  </sheetPr>
  <dimension ref="A1:H34"/>
  <sheetViews>
    <sheetView view="pageBreakPreview" topLeftCell="F1" zoomScaleNormal="115" zoomScaleSheetLayoutView="100" workbookViewId="0">
      <pane ySplit="3" topLeftCell="A23" activePane="bottomLeft" state="frozen"/>
      <selection activeCell="E1" sqref="E1"/>
      <selection pane="bottomLeft" activeCell="F11" sqref="F11"/>
    </sheetView>
  </sheetViews>
  <sheetFormatPr defaultColWidth="9.1796875" defaultRowHeight="14.5" x14ac:dyDescent="0.35"/>
  <cols>
    <col min="1" max="1" width="7.54296875" style="582" customWidth="1"/>
    <col min="2" max="2" width="22" style="582" customWidth="1"/>
    <col min="3" max="3" width="26.1796875" style="582" customWidth="1"/>
    <col min="4" max="4" width="59.1796875" style="582" customWidth="1"/>
    <col min="5" max="5" width="50" style="582" customWidth="1"/>
    <col min="6" max="6" width="110.54296875" style="582" customWidth="1"/>
    <col min="7" max="7" width="40.54296875" style="583" customWidth="1"/>
    <col min="8" max="8" width="12.81640625" style="582" customWidth="1"/>
    <col min="9" max="16384" width="9.1796875" style="582"/>
  </cols>
  <sheetData>
    <row r="1" spans="1:8" ht="18.5" x14ac:dyDescent="0.35">
      <c r="B1" s="701" t="s">
        <v>620</v>
      </c>
      <c r="C1" s="701"/>
      <c r="D1" s="701"/>
      <c r="E1" s="701"/>
      <c r="F1" s="701"/>
      <c r="G1" s="701"/>
    </row>
    <row r="2" spans="1:8" ht="15" thickBot="1" x14ac:dyDescent="0.4"/>
    <row r="3" spans="1:8" ht="49" customHeight="1" thickBot="1" x14ac:dyDescent="0.4">
      <c r="A3" s="625" t="s">
        <v>166</v>
      </c>
      <c r="B3" s="626" t="s">
        <v>511</v>
      </c>
      <c r="C3" s="626" t="s">
        <v>512</v>
      </c>
      <c r="D3" s="626" t="s">
        <v>46</v>
      </c>
      <c r="E3" s="627" t="s">
        <v>685</v>
      </c>
      <c r="F3" s="626" t="s">
        <v>688</v>
      </c>
      <c r="G3" s="628" t="s">
        <v>44</v>
      </c>
    </row>
    <row r="4" spans="1:8" s="652" customFormat="1" ht="87" x14ac:dyDescent="0.35">
      <c r="A4" s="647">
        <v>1</v>
      </c>
      <c r="B4" s="648" t="s">
        <v>66</v>
      </c>
      <c r="C4" s="649" t="s">
        <v>513</v>
      </c>
      <c r="D4" s="648" t="s">
        <v>591</v>
      </c>
      <c r="E4" s="650" t="s">
        <v>506</v>
      </c>
      <c r="F4" s="648" t="s">
        <v>703</v>
      </c>
      <c r="G4" s="651">
        <v>114</v>
      </c>
    </row>
    <row r="5" spans="1:8" s="652" customFormat="1" ht="73" thickBot="1" x14ac:dyDescent="0.4">
      <c r="A5" s="632">
        <v>2</v>
      </c>
      <c r="B5" s="595" t="s">
        <v>66</v>
      </c>
      <c r="C5" s="653" t="s">
        <v>514</v>
      </c>
      <c r="D5" s="595" t="s">
        <v>592</v>
      </c>
      <c r="E5" s="597" t="s">
        <v>506</v>
      </c>
      <c r="F5" s="595" t="s">
        <v>556</v>
      </c>
      <c r="G5" s="601">
        <v>114</v>
      </c>
    </row>
    <row r="6" spans="1:8" s="652" customFormat="1" ht="72.5" x14ac:dyDescent="0.35">
      <c r="A6" s="632">
        <v>3</v>
      </c>
      <c r="B6" s="595" t="s">
        <v>66</v>
      </c>
      <c r="C6" s="653" t="s">
        <v>515</v>
      </c>
      <c r="D6" s="595" t="s">
        <v>592</v>
      </c>
      <c r="E6" s="597" t="s">
        <v>506</v>
      </c>
      <c r="F6" s="595" t="s">
        <v>555</v>
      </c>
      <c r="G6" s="601">
        <v>115</v>
      </c>
    </row>
    <row r="7" spans="1:8" s="652" customFormat="1" ht="72.5" x14ac:dyDescent="0.35">
      <c r="A7" s="632">
        <v>4</v>
      </c>
      <c r="B7" s="595" t="s">
        <v>66</v>
      </c>
      <c r="C7" s="653" t="s">
        <v>516</v>
      </c>
      <c r="D7" s="595" t="s">
        <v>593</v>
      </c>
      <c r="E7" s="597" t="s">
        <v>506</v>
      </c>
      <c r="F7" s="595" t="s">
        <v>704</v>
      </c>
      <c r="G7" s="601">
        <v>3646.36</v>
      </c>
    </row>
    <row r="8" spans="1:8" s="652" customFormat="1" ht="72.5" x14ac:dyDescent="0.35">
      <c r="A8" s="632">
        <v>5</v>
      </c>
      <c r="B8" s="595" t="s">
        <v>66</v>
      </c>
      <c r="C8" s="653" t="s">
        <v>517</v>
      </c>
      <c r="D8" s="597" t="s">
        <v>681</v>
      </c>
      <c r="E8" s="597" t="s">
        <v>502</v>
      </c>
      <c r="F8" s="595" t="s">
        <v>651</v>
      </c>
      <c r="G8" s="598">
        <v>114</v>
      </c>
      <c r="H8" s="654"/>
    </row>
    <row r="9" spans="1:8" s="652" customFormat="1" ht="101.5" x14ac:dyDescent="0.35">
      <c r="A9" s="632">
        <v>6</v>
      </c>
      <c r="B9" s="595" t="s">
        <v>66</v>
      </c>
      <c r="C9" s="653" t="s">
        <v>518</v>
      </c>
      <c r="D9" s="599" t="s">
        <v>594</v>
      </c>
      <c r="E9" s="595" t="s">
        <v>506</v>
      </c>
      <c r="F9" s="595" t="s">
        <v>705</v>
      </c>
      <c r="G9" s="601">
        <v>775</v>
      </c>
      <c r="H9" s="654"/>
    </row>
    <row r="10" spans="1:8" s="652" customFormat="1" ht="101.5" x14ac:dyDescent="0.35">
      <c r="A10" s="632">
        <v>7</v>
      </c>
      <c r="B10" s="595" t="s">
        <v>665</v>
      </c>
      <c r="C10" s="653" t="s">
        <v>519</v>
      </c>
      <c r="D10" s="597" t="s">
        <v>595</v>
      </c>
      <c r="E10" s="595" t="s">
        <v>563</v>
      </c>
      <c r="F10" s="595" t="s">
        <v>564</v>
      </c>
      <c r="G10" s="598">
        <v>598.4</v>
      </c>
      <c r="H10" s="654"/>
    </row>
    <row r="11" spans="1:8" s="652" customFormat="1" ht="72.5" x14ac:dyDescent="0.35">
      <c r="A11" s="632">
        <v>8</v>
      </c>
      <c r="B11" s="595" t="s">
        <v>520</v>
      </c>
      <c r="C11" s="653" t="s">
        <v>521</v>
      </c>
      <c r="D11" s="597" t="s">
        <v>550</v>
      </c>
      <c r="E11" s="595" t="s">
        <v>557</v>
      </c>
      <c r="F11" s="595" t="s">
        <v>706</v>
      </c>
      <c r="G11" s="655">
        <v>22587</v>
      </c>
      <c r="H11" s="654"/>
    </row>
    <row r="12" spans="1:8" s="652" customFormat="1" ht="72.5" x14ac:dyDescent="0.35">
      <c r="A12" s="632">
        <v>9</v>
      </c>
      <c r="B12" s="595" t="s">
        <v>66</v>
      </c>
      <c r="C12" s="653" t="s">
        <v>522</v>
      </c>
      <c r="D12" s="597" t="s">
        <v>596</v>
      </c>
      <c r="E12" s="597" t="s">
        <v>506</v>
      </c>
      <c r="F12" s="595" t="s">
        <v>562</v>
      </c>
      <c r="G12" s="601">
        <v>402.99</v>
      </c>
      <c r="H12" s="654"/>
    </row>
    <row r="13" spans="1:8" s="652" customFormat="1" ht="72.5" x14ac:dyDescent="0.35">
      <c r="A13" s="632">
        <v>10</v>
      </c>
      <c r="B13" s="595" t="s">
        <v>66</v>
      </c>
      <c r="C13" s="653" t="s">
        <v>121</v>
      </c>
      <c r="D13" s="597" t="s">
        <v>597</v>
      </c>
      <c r="E13" s="597" t="s">
        <v>506</v>
      </c>
      <c r="F13" s="597" t="s">
        <v>559</v>
      </c>
      <c r="G13" s="601">
        <v>73.91</v>
      </c>
      <c r="H13" s="654"/>
    </row>
    <row r="14" spans="1:8" s="652" customFormat="1" ht="72.5" x14ac:dyDescent="0.35">
      <c r="A14" s="632">
        <v>11</v>
      </c>
      <c r="B14" s="595" t="s">
        <v>66</v>
      </c>
      <c r="C14" s="653" t="s">
        <v>523</v>
      </c>
      <c r="D14" s="597" t="s">
        <v>598</v>
      </c>
      <c r="E14" s="597" t="s">
        <v>506</v>
      </c>
      <c r="F14" s="597" t="s">
        <v>653</v>
      </c>
      <c r="G14" s="601">
        <v>1277.5</v>
      </c>
      <c r="H14" s="654"/>
    </row>
    <row r="15" spans="1:8" s="652" customFormat="1" ht="72.5" x14ac:dyDescent="0.35">
      <c r="A15" s="632">
        <v>12</v>
      </c>
      <c r="B15" s="595" t="s">
        <v>524</v>
      </c>
      <c r="C15" s="653" t="s">
        <v>525</v>
      </c>
      <c r="D15" s="597" t="s">
        <v>526</v>
      </c>
      <c r="E15" s="597" t="s">
        <v>506</v>
      </c>
      <c r="F15" s="595" t="s">
        <v>652</v>
      </c>
      <c r="G15" s="601">
        <v>219.3</v>
      </c>
      <c r="H15" s="654"/>
    </row>
    <row r="16" spans="1:8" s="652" customFormat="1" ht="58" x14ac:dyDescent="0.35">
      <c r="A16" s="632">
        <v>13</v>
      </c>
      <c r="B16" s="595" t="s">
        <v>66</v>
      </c>
      <c r="C16" s="653" t="s">
        <v>527</v>
      </c>
      <c r="D16" s="597" t="s">
        <v>528</v>
      </c>
      <c r="E16" s="597" t="s">
        <v>506</v>
      </c>
      <c r="F16" s="595" t="s">
        <v>561</v>
      </c>
      <c r="G16" s="601">
        <v>325</v>
      </c>
      <c r="H16" s="654"/>
    </row>
    <row r="17" spans="1:8" s="652" customFormat="1" ht="58" x14ac:dyDescent="0.35">
      <c r="A17" s="632">
        <v>14</v>
      </c>
      <c r="B17" s="595" t="s">
        <v>66</v>
      </c>
      <c r="C17" s="653" t="s">
        <v>529</v>
      </c>
      <c r="D17" s="597" t="s">
        <v>528</v>
      </c>
      <c r="E17" s="597" t="s">
        <v>506</v>
      </c>
      <c r="F17" s="595" t="s">
        <v>561</v>
      </c>
      <c r="G17" s="601">
        <v>325</v>
      </c>
      <c r="H17" s="654"/>
    </row>
    <row r="18" spans="1:8" s="652" customFormat="1" ht="87" x14ac:dyDescent="0.35">
      <c r="A18" s="632">
        <v>15</v>
      </c>
      <c r="B18" s="595" t="s">
        <v>66</v>
      </c>
      <c r="C18" s="653" t="s">
        <v>530</v>
      </c>
      <c r="D18" s="597" t="s">
        <v>531</v>
      </c>
      <c r="E18" s="595" t="s">
        <v>506</v>
      </c>
      <c r="F18" s="595" t="s">
        <v>607</v>
      </c>
      <c r="G18" s="601">
        <v>115</v>
      </c>
      <c r="H18" s="654"/>
    </row>
    <row r="19" spans="1:8" s="652" customFormat="1" ht="87.5" thickBot="1" x14ac:dyDescent="0.4">
      <c r="A19" s="634">
        <v>16</v>
      </c>
      <c r="B19" s="619" t="s">
        <v>66</v>
      </c>
      <c r="C19" s="656" t="s">
        <v>532</v>
      </c>
      <c r="D19" s="604" t="s">
        <v>533</v>
      </c>
      <c r="E19" s="619" t="s">
        <v>506</v>
      </c>
      <c r="F19" s="619" t="s">
        <v>654</v>
      </c>
      <c r="G19" s="618">
        <v>660</v>
      </c>
      <c r="H19" s="654"/>
    </row>
    <row r="20" spans="1:8" x14ac:dyDescent="0.35">
      <c r="A20" s="657"/>
      <c r="B20" s="607"/>
      <c r="C20" s="658"/>
      <c r="D20" s="608"/>
      <c r="E20" s="607"/>
      <c r="F20" s="607"/>
      <c r="G20" s="609"/>
      <c r="H20" s="610"/>
    </row>
    <row r="21" spans="1:8" ht="15" thickBot="1" x14ac:dyDescent="0.4">
      <c r="A21" s="657"/>
      <c r="B21" s="607"/>
      <c r="C21" s="658"/>
      <c r="D21" s="608"/>
      <c r="E21" s="607"/>
      <c r="F21" s="659" t="s">
        <v>13</v>
      </c>
      <c r="G21" s="611">
        <f>SUM(G4:G19)</f>
        <v>31462.460000000003</v>
      </c>
      <c r="H21" s="610"/>
    </row>
    <row r="22" spans="1:8" ht="15.5" thickTop="1" thickBot="1" x14ac:dyDescent="0.4">
      <c r="A22" s="657"/>
      <c r="B22" s="607"/>
      <c r="C22" s="658"/>
      <c r="D22" s="608"/>
      <c r="E22" s="607"/>
      <c r="F22" s="659"/>
      <c r="G22" s="660"/>
      <c r="H22" s="610"/>
    </row>
    <row r="23" spans="1:8" s="593" customFormat="1" ht="261.5" thickBot="1" x14ac:dyDescent="0.4">
      <c r="A23" s="661">
        <v>17</v>
      </c>
      <c r="B23" s="662" t="s">
        <v>109</v>
      </c>
      <c r="C23" s="662" t="s">
        <v>110</v>
      </c>
      <c r="D23" s="663" t="s">
        <v>616</v>
      </c>
      <c r="E23" s="663" t="s">
        <v>502</v>
      </c>
      <c r="F23" s="663" t="s">
        <v>682</v>
      </c>
      <c r="G23" s="664">
        <v>36610.559999999998</v>
      </c>
    </row>
    <row r="24" spans="1:8" x14ac:dyDescent="0.35">
      <c r="A24" s="657"/>
      <c r="B24" s="607"/>
      <c r="C24" s="658"/>
      <c r="D24" s="608"/>
      <c r="E24" s="607"/>
      <c r="F24" s="659"/>
      <c r="G24" s="660"/>
      <c r="H24" s="610"/>
    </row>
    <row r="25" spans="1:8" ht="29.5" thickBot="1" x14ac:dyDescent="0.4">
      <c r="A25" s="657"/>
      <c r="B25" s="607"/>
      <c r="C25" s="658"/>
      <c r="D25" s="608"/>
      <c r="E25" s="607"/>
      <c r="F25" s="665" t="s">
        <v>618</v>
      </c>
      <c r="G25" s="666">
        <f>G23</f>
        <v>36610.559999999998</v>
      </c>
      <c r="H25" s="610"/>
    </row>
    <row r="26" spans="1:8" ht="15" thickTop="1" x14ac:dyDescent="0.35">
      <c r="A26" s="657"/>
      <c r="B26" s="607"/>
      <c r="C26" s="658"/>
      <c r="D26" s="608"/>
      <c r="E26" s="607"/>
      <c r="F26" s="659"/>
      <c r="G26" s="660"/>
      <c r="H26" s="610"/>
    </row>
    <row r="27" spans="1:8" ht="15" thickBot="1" x14ac:dyDescent="0.4">
      <c r="C27" s="593"/>
      <c r="D27" s="593"/>
      <c r="E27" s="593"/>
      <c r="F27" s="612" t="s">
        <v>603</v>
      </c>
    </row>
    <row r="28" spans="1:8" x14ac:dyDescent="0.35">
      <c r="C28" s="757"/>
      <c r="D28" s="757"/>
      <c r="E28" s="580"/>
      <c r="F28" s="613" t="s">
        <v>610</v>
      </c>
      <c r="G28" s="592">
        <f>G8+G10</f>
        <v>712.4</v>
      </c>
      <c r="H28" s="610" t="s">
        <v>625</v>
      </c>
    </row>
    <row r="29" spans="1:8" x14ac:dyDescent="0.35">
      <c r="C29" s="580"/>
      <c r="D29" s="580"/>
      <c r="E29" s="580"/>
      <c r="F29" s="667" t="s">
        <v>655</v>
      </c>
      <c r="G29" s="668">
        <f>G23</f>
        <v>36610.559999999998</v>
      </c>
      <c r="H29" s="610"/>
    </row>
    <row r="30" spans="1:8" x14ac:dyDescent="0.35">
      <c r="F30" s="615" t="s">
        <v>656</v>
      </c>
      <c r="G30" s="641">
        <v>0</v>
      </c>
      <c r="H30" s="610"/>
    </row>
    <row r="31" spans="1:8" x14ac:dyDescent="0.35">
      <c r="F31" s="615" t="s">
        <v>657</v>
      </c>
      <c r="G31" s="669">
        <f>G11</f>
        <v>22587</v>
      </c>
      <c r="H31" s="610" t="s">
        <v>626</v>
      </c>
    </row>
    <row r="32" spans="1:8" ht="29.5" thickBot="1" x14ac:dyDescent="0.4">
      <c r="F32" s="617" t="s">
        <v>638</v>
      </c>
      <c r="G32" s="618">
        <f>G4+G5+G6+G7+G9+G12+G13+G14+G15+G16+G17+G18+G19</f>
        <v>8163.06</v>
      </c>
      <c r="H32" s="610" t="s">
        <v>627</v>
      </c>
    </row>
    <row r="34" spans="6:8" x14ac:dyDescent="0.35">
      <c r="F34" s="670" t="s">
        <v>628</v>
      </c>
      <c r="G34" s="671">
        <f>G28+G31+G32</f>
        <v>31462.460000000003</v>
      </c>
      <c r="H34" s="610" t="s">
        <v>629</v>
      </c>
    </row>
  </sheetData>
  <mergeCells count="2">
    <mergeCell ref="C28:D28"/>
    <mergeCell ref="B1:G1"/>
  </mergeCells>
  <pageMargins left="0.70866141732283472" right="0.70866141732283472" top="0.74803149606299213" bottom="0.74803149606299213" header="0.31496062992125984" footer="0.31496062992125984"/>
  <pageSetup paperSize="9" scale="3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3C3B-EAE4-4071-A4B1-968665A1485C}">
  <sheetPr>
    <tabColor theme="9" tint="0.39997558519241921"/>
    <pageSetUpPr fitToPage="1"/>
  </sheetPr>
  <dimension ref="A1:I35"/>
  <sheetViews>
    <sheetView view="pageBreakPreview" topLeftCell="E1" zoomScale="42" zoomScaleNormal="115" zoomScaleSheetLayoutView="42" workbookViewId="0">
      <pane ySplit="4" topLeftCell="A5" activePane="bottomLeft" state="frozen"/>
      <selection activeCell="E1" sqref="E1"/>
      <selection pane="bottomLeft" activeCell="F12" sqref="F12:F13"/>
    </sheetView>
  </sheetViews>
  <sheetFormatPr defaultColWidth="9.1796875" defaultRowHeight="14.5" x14ac:dyDescent="0.35"/>
  <cols>
    <col min="1" max="1" width="7.54296875" style="582" customWidth="1"/>
    <col min="2" max="2" width="40.54296875" style="582" customWidth="1"/>
    <col min="3" max="3" width="22" style="582" customWidth="1"/>
    <col min="4" max="4" width="59.1796875" style="582" customWidth="1"/>
    <col min="5" max="5" width="46.54296875" style="582" customWidth="1"/>
    <col min="6" max="6" width="110.54296875" style="582" customWidth="1"/>
    <col min="7" max="7" width="27.54296875" style="583" customWidth="1"/>
    <col min="8" max="8" width="12.1796875" style="582" customWidth="1"/>
    <col min="9" max="16384" width="9.1796875" style="582"/>
  </cols>
  <sheetData>
    <row r="1" spans="1:7" ht="29.15" customHeight="1" x14ac:dyDescent="0.35">
      <c r="A1" s="672" t="s">
        <v>684</v>
      </c>
      <c r="B1" s="672"/>
    </row>
    <row r="2" spans="1:7" ht="18.5" x14ac:dyDescent="0.35">
      <c r="B2" s="701" t="s">
        <v>619</v>
      </c>
      <c r="C2" s="701"/>
      <c r="D2" s="701"/>
      <c r="E2" s="701"/>
      <c r="F2" s="701"/>
      <c r="G2" s="701"/>
    </row>
    <row r="3" spans="1:7" ht="15" thickBot="1" x14ac:dyDescent="0.4"/>
    <row r="4" spans="1:7" ht="40.5" customHeight="1" thickBot="1" x14ac:dyDescent="0.4">
      <c r="A4" s="584" t="s">
        <v>166</v>
      </c>
      <c r="B4" s="585" t="s">
        <v>45</v>
      </c>
      <c r="C4" s="585" t="s">
        <v>79</v>
      </c>
      <c r="D4" s="585" t="s">
        <v>46</v>
      </c>
      <c r="E4" s="586" t="s">
        <v>685</v>
      </c>
      <c r="F4" s="585" t="s">
        <v>686</v>
      </c>
      <c r="G4" s="673" t="s">
        <v>44</v>
      </c>
    </row>
    <row r="5" spans="1:7" s="593" customFormat="1" ht="101.5" customHeight="1" x14ac:dyDescent="0.35">
      <c r="A5" s="629">
        <v>1</v>
      </c>
      <c r="B5" s="674" t="s">
        <v>66</v>
      </c>
      <c r="C5" s="675" t="s">
        <v>101</v>
      </c>
      <c r="D5" s="591" t="s">
        <v>661</v>
      </c>
      <c r="E5" s="591" t="s">
        <v>506</v>
      </c>
      <c r="F5" s="591" t="s">
        <v>558</v>
      </c>
      <c r="G5" s="676">
        <v>1384.13</v>
      </c>
    </row>
    <row r="6" spans="1:7" s="593" customFormat="1" ht="91.5" customHeight="1" x14ac:dyDescent="0.35">
      <c r="A6" s="632">
        <v>2</v>
      </c>
      <c r="B6" s="677" t="s">
        <v>66</v>
      </c>
      <c r="C6" s="678" t="s">
        <v>534</v>
      </c>
      <c r="D6" s="597" t="s">
        <v>599</v>
      </c>
      <c r="E6" s="597" t="s">
        <v>506</v>
      </c>
      <c r="F6" s="597" t="s">
        <v>662</v>
      </c>
      <c r="G6" s="601">
        <v>1023.3</v>
      </c>
    </row>
    <row r="7" spans="1:7" s="593" customFormat="1" ht="261" x14ac:dyDescent="0.35">
      <c r="A7" s="632">
        <v>3</v>
      </c>
      <c r="B7" s="595" t="s">
        <v>109</v>
      </c>
      <c r="C7" s="595" t="s">
        <v>110</v>
      </c>
      <c r="D7" s="597" t="s">
        <v>600</v>
      </c>
      <c r="E7" s="597" t="s">
        <v>502</v>
      </c>
      <c r="F7" s="597" t="s">
        <v>682</v>
      </c>
      <c r="G7" s="598">
        <v>7192.43</v>
      </c>
    </row>
    <row r="8" spans="1:7" s="593" customFormat="1" ht="73" thickBot="1" x14ac:dyDescent="0.4">
      <c r="A8" s="634">
        <v>4</v>
      </c>
      <c r="B8" s="679" t="s">
        <v>66</v>
      </c>
      <c r="C8" s="619" t="s">
        <v>120</v>
      </c>
      <c r="D8" s="604" t="s">
        <v>601</v>
      </c>
      <c r="E8" s="604" t="s">
        <v>506</v>
      </c>
      <c r="F8" s="604" t="s">
        <v>560</v>
      </c>
      <c r="G8" s="618">
        <v>188.26</v>
      </c>
    </row>
    <row r="9" spans="1:7" x14ac:dyDescent="0.35">
      <c r="A9" s="657"/>
      <c r="B9" s="608"/>
      <c r="C9" s="608"/>
      <c r="D9" s="608"/>
      <c r="E9" s="607"/>
      <c r="F9" s="607"/>
      <c r="G9" s="609"/>
    </row>
    <row r="10" spans="1:7" ht="15" thickBot="1" x14ac:dyDescent="0.4">
      <c r="C10" s="610"/>
      <c r="D10" s="610"/>
      <c r="F10" s="610" t="s">
        <v>13</v>
      </c>
      <c r="G10" s="611">
        <f>SUM(G5:G8)</f>
        <v>9788.1200000000008</v>
      </c>
    </row>
    <row r="11" spans="1:7" ht="15.5" thickTop="1" thickBot="1" x14ac:dyDescent="0.4">
      <c r="B11" s="610"/>
      <c r="C11" s="610"/>
      <c r="D11" s="610"/>
      <c r="G11" s="660"/>
    </row>
    <row r="12" spans="1:7" s="631" customFormat="1" ht="409" customHeight="1" x14ac:dyDescent="0.35">
      <c r="A12" s="762">
        <v>5</v>
      </c>
      <c r="B12" s="764" t="s">
        <v>683</v>
      </c>
      <c r="C12" s="766" t="s">
        <v>421</v>
      </c>
      <c r="D12" s="768" t="s">
        <v>604</v>
      </c>
      <c r="E12" s="770" t="s">
        <v>502</v>
      </c>
      <c r="F12" s="758" t="s">
        <v>602</v>
      </c>
      <c r="G12" s="760">
        <v>242475</v>
      </c>
    </row>
    <row r="13" spans="1:7" s="631" customFormat="1" ht="122.15" customHeight="1" thickBot="1" x14ac:dyDescent="0.4">
      <c r="A13" s="763"/>
      <c r="B13" s="765"/>
      <c r="C13" s="767"/>
      <c r="D13" s="769"/>
      <c r="E13" s="771"/>
      <c r="F13" s="759"/>
      <c r="G13" s="761"/>
    </row>
    <row r="14" spans="1:7" x14ac:dyDescent="0.35">
      <c r="B14" s="610"/>
      <c r="C14" s="610"/>
      <c r="D14" s="610"/>
      <c r="G14" s="660"/>
    </row>
    <row r="15" spans="1:7" ht="29.5" thickBot="1" x14ac:dyDescent="0.4">
      <c r="B15" s="610"/>
      <c r="C15" s="610"/>
      <c r="D15" s="610"/>
      <c r="F15" s="665" t="s">
        <v>617</v>
      </c>
      <c r="G15" s="666">
        <f>SUM(G12:G12)</f>
        <v>242475</v>
      </c>
    </row>
    <row r="16" spans="1:7" ht="15" thickTop="1" x14ac:dyDescent="0.35">
      <c r="B16" s="610"/>
      <c r="C16" s="610"/>
      <c r="D16" s="610"/>
      <c r="G16" s="660"/>
    </row>
    <row r="17" spans="5:9" ht="15" thickBot="1" x14ac:dyDescent="0.4">
      <c r="F17" s="612" t="s">
        <v>603</v>
      </c>
    </row>
    <row r="18" spans="5:9" x14ac:dyDescent="0.35">
      <c r="F18" s="613" t="s">
        <v>658</v>
      </c>
      <c r="G18" s="592">
        <f>G7</f>
        <v>7192.43</v>
      </c>
      <c r="H18" s="610" t="s">
        <v>625</v>
      </c>
    </row>
    <row r="19" spans="5:9" x14ac:dyDescent="0.35">
      <c r="F19" s="667" t="s">
        <v>659</v>
      </c>
      <c r="G19" s="668">
        <f>G12</f>
        <v>242475</v>
      </c>
    </row>
    <row r="20" spans="5:9" x14ac:dyDescent="0.35">
      <c r="F20" s="615" t="s">
        <v>660</v>
      </c>
      <c r="G20" s="641">
        <v>0</v>
      </c>
    </row>
    <row r="21" spans="5:9" ht="29.5" thickBot="1" x14ac:dyDescent="0.4">
      <c r="F21" s="617" t="s">
        <v>639</v>
      </c>
      <c r="G21" s="618">
        <f>G5+G6+G8</f>
        <v>2595.6900000000005</v>
      </c>
      <c r="H21" s="610" t="s">
        <v>626</v>
      </c>
    </row>
    <row r="23" spans="5:9" x14ac:dyDescent="0.35">
      <c r="F23" s="670" t="s">
        <v>630</v>
      </c>
      <c r="G23" s="671">
        <f>G18+G21</f>
        <v>9788.1200000000008</v>
      </c>
      <c r="H23" s="610" t="s">
        <v>631</v>
      </c>
    </row>
    <row r="26" spans="5:9" x14ac:dyDescent="0.35">
      <c r="E26" s="593"/>
      <c r="F26" s="593"/>
      <c r="G26" s="680"/>
      <c r="H26" s="593"/>
      <c r="I26" s="593"/>
    </row>
    <row r="27" spans="5:9" x14ac:dyDescent="0.35">
      <c r="E27" s="593"/>
      <c r="F27" s="593"/>
      <c r="G27" s="680"/>
      <c r="H27" s="593"/>
      <c r="I27" s="593"/>
    </row>
    <row r="28" spans="5:9" x14ac:dyDescent="0.35">
      <c r="E28" s="593"/>
      <c r="F28" s="593"/>
      <c r="G28" s="680"/>
      <c r="H28" s="593"/>
      <c r="I28" s="593"/>
    </row>
    <row r="29" spans="5:9" x14ac:dyDescent="0.35">
      <c r="E29" s="593"/>
      <c r="F29" s="593"/>
      <c r="G29" s="680"/>
      <c r="H29" s="593"/>
      <c r="I29" s="593"/>
    </row>
    <row r="30" spans="5:9" x14ac:dyDescent="0.35">
      <c r="E30" s="593"/>
      <c r="F30" s="593"/>
      <c r="G30" s="680"/>
      <c r="H30" s="593"/>
      <c r="I30" s="593"/>
    </row>
    <row r="31" spans="5:9" x14ac:dyDescent="0.35">
      <c r="E31" s="593"/>
      <c r="F31" s="593"/>
      <c r="G31" s="680"/>
      <c r="H31" s="593"/>
      <c r="I31" s="593"/>
    </row>
    <row r="32" spans="5:9" x14ac:dyDescent="0.35">
      <c r="E32" s="593"/>
      <c r="F32" s="593"/>
      <c r="G32" s="680"/>
      <c r="H32" s="593"/>
      <c r="I32" s="593"/>
    </row>
    <row r="33" spans="5:9" x14ac:dyDescent="0.35">
      <c r="E33" s="593"/>
      <c r="F33" s="593"/>
      <c r="G33" s="680"/>
      <c r="H33" s="593"/>
      <c r="I33" s="593"/>
    </row>
    <row r="34" spans="5:9" x14ac:dyDescent="0.35">
      <c r="E34" s="593"/>
      <c r="F34" s="593"/>
      <c r="G34" s="680"/>
      <c r="H34" s="593"/>
      <c r="I34" s="593"/>
    </row>
    <row r="35" spans="5:9" x14ac:dyDescent="0.35">
      <c r="E35" s="593"/>
      <c r="F35" s="593"/>
      <c r="G35" s="680"/>
      <c r="H35" s="593"/>
      <c r="I35" s="593"/>
    </row>
  </sheetData>
  <mergeCells count="8">
    <mergeCell ref="B2:G2"/>
    <mergeCell ref="F12:F13"/>
    <mergeCell ref="G12:G13"/>
    <mergeCell ref="A12:A13"/>
    <mergeCell ref="B12:B13"/>
    <mergeCell ref="C12:C13"/>
    <mergeCell ref="D12:D13"/>
    <mergeCell ref="E12:E13"/>
  </mergeCells>
  <pageMargins left="0.70866141732283472" right="0.70866141732283472" top="0.74803149606299213" bottom="0.74803149606299213" header="0.31496062992125984" footer="0.31496062992125984"/>
  <pageSetup paperSize="9" scale="40" fitToHeight="0" orientation="landscape" r:id="rId1"/>
  <rowBreaks count="1" manualBreakCount="1">
    <brk id="11"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J11"/>
  <sheetViews>
    <sheetView view="pageBreakPreview" zoomScale="70" zoomScaleNormal="115" zoomScaleSheetLayoutView="70" workbookViewId="0">
      <pane ySplit="3" topLeftCell="A4" activePane="bottomLeft" state="frozen"/>
      <selection pane="bottomLeft" activeCell="B12" sqref="B12"/>
    </sheetView>
  </sheetViews>
  <sheetFormatPr defaultColWidth="9.1796875" defaultRowHeight="14.5" x14ac:dyDescent="0.35"/>
  <cols>
    <col min="1" max="1" width="7.54296875" style="121" customWidth="1"/>
    <col min="2" max="2" width="40.54296875" style="121" customWidth="1"/>
    <col min="3" max="3" width="22" style="165" customWidth="1"/>
    <col min="4" max="4" width="59.1796875" style="132" customWidth="1"/>
    <col min="5" max="5" width="46.54296875" style="568" customWidth="1"/>
    <col min="6" max="6" width="110.54296875" style="568" customWidth="1"/>
    <col min="7" max="7" width="27.54296875" style="3" customWidth="1"/>
    <col min="8" max="8" width="24.453125" style="121" customWidth="1"/>
    <col min="9" max="16384" width="9.1796875" style="121"/>
  </cols>
  <sheetData>
    <row r="1" spans="1:10" ht="18.5" x14ac:dyDescent="0.35">
      <c r="B1" s="708" t="s">
        <v>621</v>
      </c>
      <c r="C1" s="708"/>
      <c r="D1" s="708"/>
      <c r="E1" s="708"/>
      <c r="F1" s="708"/>
      <c r="G1" s="708"/>
    </row>
    <row r="2" spans="1:10" s="10" customFormat="1" ht="16" thickBot="1" x14ac:dyDescent="0.4">
      <c r="A2" s="121"/>
      <c r="B2" s="121"/>
      <c r="C2" s="165"/>
      <c r="D2" s="132"/>
      <c r="E2" s="568"/>
      <c r="F2" s="568"/>
      <c r="G2" s="3"/>
      <c r="H2" s="9"/>
      <c r="I2" s="6"/>
      <c r="J2" s="9"/>
    </row>
    <row r="3" spans="1:10" ht="35.5" customHeight="1" thickBot="1" x14ac:dyDescent="0.4">
      <c r="A3" s="12" t="s">
        <v>166</v>
      </c>
      <c r="B3" s="13" t="s">
        <v>45</v>
      </c>
      <c r="C3" s="13" t="s">
        <v>79</v>
      </c>
      <c r="D3" s="13" t="s">
        <v>46</v>
      </c>
      <c r="E3" s="573" t="s">
        <v>501</v>
      </c>
      <c r="F3" s="13" t="s">
        <v>500</v>
      </c>
      <c r="G3" s="14" t="s">
        <v>44</v>
      </c>
    </row>
    <row r="4" spans="1:10" s="18" customFormat="1" ht="58.5" customHeight="1" thickBot="1" x14ac:dyDescent="0.4">
      <c r="A4" s="452">
        <v>0</v>
      </c>
      <c r="B4" s="772" t="s">
        <v>606</v>
      </c>
      <c r="C4" s="773"/>
      <c r="D4" s="773"/>
      <c r="E4" s="773"/>
      <c r="F4" s="774"/>
      <c r="G4" s="579">
        <v>0</v>
      </c>
    </row>
    <row r="5" spans="1:10" s="129" customFormat="1" x14ac:dyDescent="0.35">
      <c r="A5" s="16"/>
      <c r="B5" s="103"/>
      <c r="C5" s="103"/>
      <c r="D5" s="103"/>
      <c r="E5" s="104"/>
      <c r="F5" s="104"/>
      <c r="G5" s="105"/>
      <c r="H5" s="130"/>
    </row>
    <row r="6" spans="1:10" ht="15" thickBot="1" x14ac:dyDescent="0.4">
      <c r="C6" s="4"/>
      <c r="D6" s="4"/>
      <c r="F6" s="575" t="s">
        <v>605</v>
      </c>
      <c r="G6" s="576">
        <f>G4</f>
        <v>0</v>
      </c>
    </row>
    <row r="7" spans="1:10" ht="15" thickTop="1" x14ac:dyDescent="0.35"/>
    <row r="8" spans="1:10" ht="15" thickBot="1" x14ac:dyDescent="0.4">
      <c r="F8" s="577" t="s">
        <v>603</v>
      </c>
      <c r="G8" s="578"/>
    </row>
    <row r="9" spans="1:10" x14ac:dyDescent="0.35">
      <c r="F9" s="571" t="s">
        <v>663</v>
      </c>
      <c r="G9" s="574">
        <v>0</v>
      </c>
    </row>
    <row r="10" spans="1:10" x14ac:dyDescent="0.35">
      <c r="F10" s="572" t="s">
        <v>664</v>
      </c>
      <c r="G10" s="279">
        <v>0</v>
      </c>
    </row>
    <row r="11" spans="1:10" ht="29.5" thickBot="1" x14ac:dyDescent="0.4">
      <c r="F11" s="569" t="s">
        <v>640</v>
      </c>
      <c r="G11" s="570">
        <f>G1+G2+G4</f>
        <v>0</v>
      </c>
    </row>
  </sheetData>
  <mergeCells count="2">
    <mergeCell ref="B4:F4"/>
    <mergeCell ref="B1:G1"/>
  </mergeCells>
  <pageMargins left="0.70866141732283472" right="0.70866141732283472" top="0.74803149606299213" bottom="0.74803149606299213" header="0.31496062992125984" footer="0.31496062992125984"/>
  <pageSetup paperSize="9" scale="4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3FB4A-888D-44E2-99C6-8C243B494294}">
  <dimension ref="A1"/>
  <sheetViews>
    <sheetView workbookViewId="0">
      <selection sqref="A1:XFD1048576"/>
    </sheetView>
  </sheetViews>
  <sheetFormatPr defaultRowHeight="14.5" x14ac:dyDescent="0.3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Z20"/>
  <sheetViews>
    <sheetView view="pageBreakPreview" topLeftCell="C1" zoomScale="115" zoomScaleNormal="115" zoomScaleSheetLayoutView="115" workbookViewId="0">
      <selection activeCell="E7" sqref="E7"/>
    </sheetView>
  </sheetViews>
  <sheetFormatPr defaultColWidth="9.1796875" defaultRowHeight="14.5" x14ac:dyDescent="0.35"/>
  <cols>
    <col min="1" max="1" width="25.26953125" style="5" hidden="1" customWidth="1"/>
    <col min="2" max="2" width="27.7265625" style="5" customWidth="1"/>
    <col min="3" max="3" width="27.7265625" style="165" customWidth="1"/>
    <col min="4" max="4" width="50.26953125" style="5" customWidth="1"/>
    <col min="5" max="5" width="50.26953125" style="318" customWidth="1"/>
    <col min="6" max="6" width="32" style="3" customWidth="1"/>
    <col min="7" max="7" width="18.26953125" style="5" customWidth="1"/>
    <col min="8" max="16384" width="9.1796875" style="5"/>
  </cols>
  <sheetData>
    <row r="1" spans="1:26" ht="18.5" x14ac:dyDescent="0.45">
      <c r="B1" s="707" t="s">
        <v>347</v>
      </c>
      <c r="C1" s="708"/>
      <c r="D1" s="708"/>
      <c r="E1" s="708"/>
      <c r="F1" s="708"/>
      <c r="G1" s="708"/>
      <c r="H1" s="11"/>
      <c r="I1" s="11"/>
      <c r="J1" s="11"/>
    </row>
    <row r="2" spans="1:26" ht="18.5" x14ac:dyDescent="0.45">
      <c r="B2" s="706"/>
      <c r="C2" s="706"/>
      <c r="D2" s="706"/>
      <c r="E2" s="706"/>
      <c r="F2" s="706"/>
      <c r="G2" s="706"/>
    </row>
    <row r="3" spans="1:26" ht="18.5" x14ac:dyDescent="0.35">
      <c r="B3" s="708" t="s">
        <v>50</v>
      </c>
      <c r="C3" s="708"/>
      <c r="D3" s="708"/>
      <c r="E3" s="708"/>
      <c r="F3" s="708"/>
      <c r="G3" s="708"/>
    </row>
    <row r="4" spans="1:26" s="10" customFormat="1" ht="15.5" x14ac:dyDescent="0.35">
      <c r="A4" s="5"/>
      <c r="B4" s="5"/>
      <c r="C4" s="165"/>
      <c r="D4" s="5"/>
      <c r="E4" s="318"/>
      <c r="F4" s="3"/>
      <c r="G4" s="5"/>
      <c r="H4" s="9"/>
      <c r="I4" s="6"/>
      <c r="J4" s="9"/>
    </row>
    <row r="5" spans="1:26" s="10" customFormat="1" ht="15.5" x14ac:dyDescent="0.35">
      <c r="A5" s="5"/>
      <c r="B5" s="5"/>
      <c r="C5" s="165"/>
      <c r="D5" s="5"/>
      <c r="E5" s="318"/>
      <c r="F5" s="3"/>
      <c r="G5" s="5"/>
    </row>
    <row r="6" spans="1:26" x14ac:dyDescent="0.35">
      <c r="B6" s="102" t="s">
        <v>36</v>
      </c>
      <c r="C6" s="102"/>
      <c r="D6" s="22"/>
      <c r="E6" s="22"/>
      <c r="F6" s="23"/>
      <c r="G6" s="24"/>
    </row>
    <row r="7" spans="1:26" ht="15" thickBot="1" x14ac:dyDescent="0.4"/>
    <row r="8" spans="1:26" ht="25.5" customHeight="1" thickBot="1" x14ac:dyDescent="0.4">
      <c r="A8" s="190" t="s">
        <v>43</v>
      </c>
      <c r="B8" s="12" t="s">
        <v>45</v>
      </c>
      <c r="C8" s="13" t="s">
        <v>79</v>
      </c>
      <c r="D8" s="13" t="s">
        <v>15</v>
      </c>
      <c r="E8" s="13" t="s">
        <v>64</v>
      </c>
      <c r="F8" s="29" t="s">
        <v>44</v>
      </c>
      <c r="G8" s="14" t="s">
        <v>51</v>
      </c>
      <c r="H8" s="116"/>
      <c r="I8" s="116"/>
      <c r="J8" s="116"/>
      <c r="K8" s="116"/>
      <c r="L8" s="116"/>
      <c r="M8" s="116"/>
      <c r="N8" s="116"/>
      <c r="O8" s="116"/>
      <c r="P8" s="116"/>
      <c r="Q8" s="116"/>
      <c r="R8" s="116"/>
      <c r="S8" s="116"/>
      <c r="T8" s="116"/>
      <c r="U8" s="116"/>
      <c r="V8" s="116"/>
      <c r="W8" s="116"/>
      <c r="X8" s="116"/>
      <c r="Y8" s="116"/>
      <c r="Z8" s="116"/>
    </row>
    <row r="9" spans="1:26" s="205" customFormat="1" ht="29.5" thickBot="1" x14ac:dyDescent="0.4">
      <c r="A9" s="203"/>
      <c r="B9" s="225" t="s">
        <v>66</v>
      </c>
      <c r="C9" s="231" t="s">
        <v>121</v>
      </c>
      <c r="D9" s="128" t="s">
        <v>122</v>
      </c>
      <c r="E9" s="163" t="s">
        <v>80</v>
      </c>
      <c r="F9" s="146">
        <v>73.91</v>
      </c>
      <c r="G9" s="323" t="s">
        <v>99</v>
      </c>
      <c r="H9" s="153"/>
      <c r="I9" s="206">
        <v>43952</v>
      </c>
      <c r="J9" s="204"/>
      <c r="K9" s="204"/>
      <c r="L9" s="26"/>
      <c r="M9" s="204"/>
      <c r="N9" s="204"/>
      <c r="O9" s="204"/>
      <c r="P9" s="204"/>
      <c r="Q9" s="204"/>
      <c r="R9" s="204"/>
      <c r="S9" s="204"/>
      <c r="T9" s="204"/>
      <c r="U9" s="204"/>
      <c r="V9" s="204"/>
      <c r="W9" s="204"/>
      <c r="X9" s="204"/>
      <c r="Y9" s="204"/>
      <c r="Z9" s="204"/>
    </row>
    <row r="10" spans="1:26" s="205" customFormat="1" ht="29.5" thickBot="1" x14ac:dyDescent="0.4">
      <c r="A10" s="206"/>
      <c r="B10" s="335" t="s">
        <v>66</v>
      </c>
      <c r="C10" s="322" t="s">
        <v>120</v>
      </c>
      <c r="D10" s="135" t="s">
        <v>123</v>
      </c>
      <c r="E10" s="135" t="s">
        <v>80</v>
      </c>
      <c r="F10" s="124">
        <v>188.26</v>
      </c>
      <c r="G10" s="120" t="s">
        <v>100</v>
      </c>
      <c r="H10" s="153"/>
      <c r="I10" s="206">
        <v>43983</v>
      </c>
      <c r="J10" s="204"/>
      <c r="K10" s="204"/>
      <c r="L10" s="26"/>
      <c r="M10" s="204"/>
      <c r="N10" s="204"/>
      <c r="O10" s="204"/>
      <c r="P10" s="204"/>
      <c r="Q10" s="204"/>
      <c r="R10" s="204"/>
      <c r="S10" s="204"/>
      <c r="T10" s="204"/>
      <c r="U10" s="204"/>
      <c r="V10" s="204"/>
      <c r="W10" s="204"/>
      <c r="X10" s="204"/>
      <c r="Y10" s="204"/>
      <c r="Z10" s="204"/>
    </row>
    <row r="11" spans="1:26" s="10" customFormat="1" ht="15.5" x14ac:dyDescent="0.35">
      <c r="A11" s="17"/>
      <c r="B11" s="103"/>
      <c r="C11" s="103"/>
      <c r="D11" s="104"/>
      <c r="E11" s="104"/>
      <c r="F11" s="105"/>
      <c r="G11" s="106"/>
    </row>
    <row r="12" spans="1:26" ht="15" thickBot="1" x14ac:dyDescent="0.4">
      <c r="B12" s="4" t="s">
        <v>13</v>
      </c>
      <c r="C12" s="4"/>
      <c r="F12" s="15">
        <f>SUM(F9:F10)</f>
        <v>262.16999999999996</v>
      </c>
      <c r="G12" s="144" t="s">
        <v>37</v>
      </c>
    </row>
    <row r="13" spans="1:26" ht="15" thickTop="1" x14ac:dyDescent="0.35">
      <c r="F13" s="98" t="s">
        <v>31</v>
      </c>
    </row>
    <row r="14" spans="1:26" ht="15" thickBot="1" x14ac:dyDescent="0.4">
      <c r="F14" s="181" t="s">
        <v>82</v>
      </c>
      <c r="G14" s="33"/>
    </row>
    <row r="15" spans="1:26" ht="15" thickBot="1" x14ac:dyDescent="0.4">
      <c r="F15" s="183">
        <v>0</v>
      </c>
    </row>
    <row r="16" spans="1:26" x14ac:dyDescent="0.35">
      <c r="F16" s="143" t="s">
        <v>37</v>
      </c>
    </row>
    <row r="18" spans="2:3" x14ac:dyDescent="0.35">
      <c r="B18" s="2" t="s">
        <v>29</v>
      </c>
      <c r="C18" s="318"/>
    </row>
    <row r="19" spans="2:3" x14ac:dyDescent="0.35">
      <c r="B19" s="98" t="s">
        <v>31</v>
      </c>
      <c r="C19" s="99" t="s">
        <v>32</v>
      </c>
    </row>
    <row r="20" spans="2:3" x14ac:dyDescent="0.35">
      <c r="B20" s="143" t="s">
        <v>37</v>
      </c>
      <c r="C20" s="99" t="s">
        <v>355</v>
      </c>
    </row>
  </sheetData>
  <mergeCells count="3">
    <mergeCell ref="B3:G3"/>
    <mergeCell ref="B1:G1"/>
    <mergeCell ref="B2:G2"/>
  </mergeCells>
  <pageMargins left="0.7" right="0.7" top="0.75" bottom="0.75" header="0.3" footer="0.3"/>
  <pageSetup paperSize="9" scale="6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K17"/>
  <sheetViews>
    <sheetView view="pageBreakPreview" topLeftCell="B1" zoomScaleNormal="115" zoomScaleSheetLayoutView="100" workbookViewId="0">
      <selection activeCell="E7" sqref="E7"/>
    </sheetView>
  </sheetViews>
  <sheetFormatPr defaultColWidth="9.1796875" defaultRowHeight="14.5" x14ac:dyDescent="0.35"/>
  <cols>
    <col min="1" max="1" width="25.26953125" style="417" hidden="1" customWidth="1"/>
    <col min="2" max="2" width="40.54296875" style="417" customWidth="1"/>
    <col min="3" max="3" width="22" style="417" customWidth="1"/>
    <col min="4" max="4" width="59.1796875" style="417" customWidth="1"/>
    <col min="5" max="5" width="46.54296875" style="417" customWidth="1"/>
    <col min="6" max="6" width="27.54296875" style="3" customWidth="1"/>
    <col min="7" max="7" width="26.26953125" style="417" customWidth="1"/>
    <col min="8" max="8" width="34.453125" style="25" customWidth="1"/>
    <col min="9" max="9" width="24.453125" style="417" customWidth="1"/>
    <col min="10" max="16384" width="9.1796875" style="417"/>
  </cols>
  <sheetData>
    <row r="1" spans="1:11" ht="18.5" x14ac:dyDescent="0.45">
      <c r="B1" s="707" t="s">
        <v>347</v>
      </c>
      <c r="C1" s="708"/>
      <c r="D1" s="708"/>
      <c r="E1" s="708"/>
      <c r="F1" s="708"/>
      <c r="G1" s="708"/>
      <c r="H1" s="154"/>
      <c r="I1" s="11"/>
      <c r="J1" s="11"/>
      <c r="K1" s="11"/>
    </row>
    <row r="2" spans="1:11" ht="18.5" x14ac:dyDescent="0.45">
      <c r="B2" s="706"/>
      <c r="C2" s="706"/>
      <c r="D2" s="706"/>
      <c r="E2" s="706"/>
      <c r="F2" s="706"/>
      <c r="G2" s="706"/>
      <c r="H2" s="155"/>
    </row>
    <row r="3" spans="1:11" ht="18.5" x14ac:dyDescent="0.35">
      <c r="B3" s="708" t="s">
        <v>74</v>
      </c>
      <c r="C3" s="708"/>
      <c r="D3" s="708"/>
      <c r="E3" s="708"/>
      <c r="F3" s="708"/>
      <c r="G3" s="708"/>
      <c r="H3" s="154"/>
    </row>
    <row r="4" spans="1:11" s="10" customFormat="1" ht="15.5" x14ac:dyDescent="0.35">
      <c r="A4" s="417"/>
      <c r="B4" s="417"/>
      <c r="C4" s="417"/>
      <c r="D4" s="417"/>
      <c r="E4" s="417"/>
      <c r="F4" s="3"/>
      <c r="G4" s="417"/>
      <c r="H4" s="25"/>
      <c r="I4" s="9"/>
      <c r="J4" s="6"/>
      <c r="K4" s="9"/>
    </row>
    <row r="5" spans="1:11" x14ac:dyDescent="0.35">
      <c r="B5" s="102" t="s">
        <v>286</v>
      </c>
      <c r="C5" s="102"/>
      <c r="D5" s="102"/>
      <c r="E5" s="22"/>
      <c r="F5" s="23"/>
      <c r="G5" s="24"/>
      <c r="H5" s="156"/>
    </row>
    <row r="6" spans="1:11" ht="15" thickBot="1" x14ac:dyDescent="0.4"/>
    <row r="7" spans="1:11" ht="25.5" customHeight="1" thickBot="1" x14ac:dyDescent="0.4">
      <c r="A7" s="190" t="s">
        <v>43</v>
      </c>
      <c r="B7" s="194" t="s">
        <v>45</v>
      </c>
      <c r="C7" s="195" t="s">
        <v>79</v>
      </c>
      <c r="D7" s="195" t="s">
        <v>15</v>
      </c>
      <c r="E7" s="195" t="s">
        <v>64</v>
      </c>
      <c r="F7" s="196" t="s">
        <v>44</v>
      </c>
      <c r="G7" s="197" t="s">
        <v>51</v>
      </c>
      <c r="H7" s="159"/>
    </row>
    <row r="8" spans="1:11" s="18" customFormat="1" ht="37.5" customHeight="1" thickBot="1" x14ac:dyDescent="0.4">
      <c r="A8" s="242"/>
      <c r="B8" s="324" t="s">
        <v>66</v>
      </c>
      <c r="C8" s="325" t="s">
        <v>101</v>
      </c>
      <c r="D8" s="198" t="s">
        <v>307</v>
      </c>
      <c r="E8" s="198" t="s">
        <v>80</v>
      </c>
      <c r="F8" s="199">
        <v>1384.13</v>
      </c>
      <c r="G8" s="326" t="s">
        <v>404</v>
      </c>
      <c r="H8" s="327"/>
      <c r="J8" s="134">
        <v>43952</v>
      </c>
    </row>
    <row r="9" spans="1:11" s="18" customFormat="1" ht="29.5" thickBot="1" x14ac:dyDescent="0.4">
      <c r="A9" s="230"/>
      <c r="B9" s="336" t="s">
        <v>109</v>
      </c>
      <c r="C9" s="322" t="s">
        <v>110</v>
      </c>
      <c r="D9" s="135" t="s">
        <v>119</v>
      </c>
      <c r="E9" s="135" t="s">
        <v>80</v>
      </c>
      <c r="F9" s="124">
        <v>344.25</v>
      </c>
      <c r="G9" s="337" t="s">
        <v>345</v>
      </c>
      <c r="H9" s="327"/>
      <c r="J9" s="134">
        <v>43983</v>
      </c>
    </row>
    <row r="10" spans="1:11" x14ac:dyDescent="0.35">
      <c r="A10" s="16"/>
      <c r="B10" s="103"/>
      <c r="C10" s="103"/>
      <c r="D10" s="103"/>
      <c r="E10" s="104"/>
      <c r="F10" s="105"/>
      <c r="G10" s="106"/>
      <c r="H10" s="158"/>
      <c r="I10" s="130"/>
    </row>
    <row r="11" spans="1:11" ht="15" thickBot="1" x14ac:dyDescent="0.4">
      <c r="B11" s="4" t="s">
        <v>13</v>
      </c>
      <c r="C11" s="4"/>
      <c r="D11" s="4"/>
      <c r="F11" s="15">
        <f>SUM(F8:F9)</f>
        <v>1728.38</v>
      </c>
      <c r="G11" s="144" t="s">
        <v>37</v>
      </c>
      <c r="H11" s="181" t="s">
        <v>82</v>
      </c>
    </row>
    <row r="12" spans="1:11" s="10" customFormat="1" ht="16.5" thickTop="1" thickBot="1" x14ac:dyDescent="0.4">
      <c r="A12" s="417"/>
      <c r="B12" s="417"/>
      <c r="C12" s="417"/>
      <c r="D12" s="417"/>
      <c r="E12" s="417"/>
      <c r="F12" s="98" t="s">
        <v>31</v>
      </c>
      <c r="G12" s="417"/>
      <c r="H12" s="183">
        <v>2</v>
      </c>
      <c r="I12" s="9"/>
      <c r="J12" s="6"/>
      <c r="K12" s="9"/>
    </row>
    <row r="13" spans="1:11" s="10" customFormat="1" ht="15.5" x14ac:dyDescent="0.35">
      <c r="A13" s="417"/>
      <c r="B13" s="417"/>
      <c r="C13" s="417"/>
      <c r="D13" s="417"/>
      <c r="E13" s="417"/>
      <c r="F13" s="3"/>
      <c r="G13" s="417"/>
      <c r="H13" s="143" t="s">
        <v>37</v>
      </c>
      <c r="I13" s="9"/>
      <c r="J13" s="6"/>
      <c r="K13" s="9"/>
    </row>
    <row r="14" spans="1:11" x14ac:dyDescent="0.35">
      <c r="B14" s="2" t="s">
        <v>29</v>
      </c>
      <c r="D14" s="2"/>
    </row>
    <row r="15" spans="1:11" x14ac:dyDescent="0.35">
      <c r="B15" s="98" t="s">
        <v>31</v>
      </c>
      <c r="C15" s="99" t="s">
        <v>32</v>
      </c>
    </row>
    <row r="16" spans="1:11" x14ac:dyDescent="0.35">
      <c r="B16" s="100" t="s">
        <v>34</v>
      </c>
      <c r="C16" s="99" t="s">
        <v>35</v>
      </c>
    </row>
    <row r="17" spans="2:3" x14ac:dyDescent="0.35">
      <c r="B17" s="143" t="s">
        <v>37</v>
      </c>
      <c r="C17" s="99" t="s">
        <v>355</v>
      </c>
    </row>
  </sheetData>
  <mergeCells count="3">
    <mergeCell ref="B1:G1"/>
    <mergeCell ref="B2:G2"/>
    <mergeCell ref="B3:G3"/>
  </mergeCell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J36"/>
  <sheetViews>
    <sheetView tabSelected="1" view="pageBreakPreview" topLeftCell="E1" zoomScale="80" zoomScaleNormal="80" zoomScaleSheetLayoutView="80" workbookViewId="0">
      <pane ySplit="3" topLeftCell="A4" activePane="bottomLeft" state="frozen"/>
      <selection activeCell="E1" sqref="E1"/>
      <selection pane="bottomLeft" activeCell="F28" sqref="F28"/>
    </sheetView>
  </sheetViews>
  <sheetFormatPr defaultColWidth="9.1796875" defaultRowHeight="14.5" x14ac:dyDescent="0.35"/>
  <cols>
    <col min="1" max="1" width="7.54296875" style="582" customWidth="1"/>
    <col min="2" max="2" width="31.1796875" style="582" customWidth="1"/>
    <col min="3" max="3" width="16.81640625" style="582" customWidth="1"/>
    <col min="4" max="5" width="52.1796875" style="582" customWidth="1"/>
    <col min="6" max="6" width="110.54296875" style="582" customWidth="1"/>
    <col min="7" max="7" width="28.54296875" style="583" customWidth="1"/>
    <col min="8" max="9" width="9.1796875" style="582" customWidth="1"/>
    <col min="10" max="16384" width="9.1796875" style="582"/>
  </cols>
  <sheetData>
    <row r="1" spans="1:9" ht="18.5" x14ac:dyDescent="0.35">
      <c r="A1" s="701" t="s">
        <v>624</v>
      </c>
      <c r="B1" s="701"/>
      <c r="C1" s="701"/>
      <c r="D1" s="701"/>
      <c r="E1" s="701"/>
      <c r="F1" s="701"/>
      <c r="G1" s="701"/>
      <c r="H1" s="581"/>
      <c r="I1" s="581"/>
    </row>
    <row r="2" spans="1:9" ht="15" thickBot="1" x14ac:dyDescent="0.4"/>
    <row r="3" spans="1:9" ht="40" customHeight="1" thickBot="1" x14ac:dyDescent="0.4">
      <c r="A3" s="584" t="s">
        <v>166</v>
      </c>
      <c r="B3" s="584" t="s">
        <v>45</v>
      </c>
      <c r="C3" s="585" t="s">
        <v>79</v>
      </c>
      <c r="D3" s="585" t="s">
        <v>46</v>
      </c>
      <c r="E3" s="586" t="s">
        <v>685</v>
      </c>
      <c r="F3" s="585" t="s">
        <v>686</v>
      </c>
      <c r="G3" s="587" t="s">
        <v>44</v>
      </c>
    </row>
    <row r="4" spans="1:9" s="593" customFormat="1" ht="159.5" x14ac:dyDescent="0.35">
      <c r="A4" s="588">
        <v>1</v>
      </c>
      <c r="B4" s="589" t="s">
        <v>485</v>
      </c>
      <c r="C4" s="590" t="s">
        <v>486</v>
      </c>
      <c r="D4" s="591" t="s">
        <v>565</v>
      </c>
      <c r="E4" s="591" t="s">
        <v>505</v>
      </c>
      <c r="F4" s="591" t="s">
        <v>581</v>
      </c>
      <c r="G4" s="592">
        <v>1107267.8700000001</v>
      </c>
    </row>
    <row r="5" spans="1:9" s="593" customFormat="1" ht="232.5" thickBot="1" x14ac:dyDescent="0.4">
      <c r="A5" s="594">
        <v>2</v>
      </c>
      <c r="B5" s="595" t="s">
        <v>93</v>
      </c>
      <c r="C5" s="596" t="s">
        <v>487</v>
      </c>
      <c r="D5" s="597" t="s">
        <v>566</v>
      </c>
      <c r="E5" s="597" t="s">
        <v>666</v>
      </c>
      <c r="F5" s="597" t="s">
        <v>667</v>
      </c>
      <c r="G5" s="598">
        <v>12000</v>
      </c>
    </row>
    <row r="6" spans="1:9" s="593" customFormat="1" ht="174" x14ac:dyDescent="0.35">
      <c r="A6" s="594">
        <v>3</v>
      </c>
      <c r="B6" s="597" t="s">
        <v>488</v>
      </c>
      <c r="C6" s="596" t="s">
        <v>489</v>
      </c>
      <c r="D6" s="597" t="s">
        <v>567</v>
      </c>
      <c r="E6" s="599" t="s">
        <v>554</v>
      </c>
      <c r="F6" s="597" t="s">
        <v>689</v>
      </c>
      <c r="G6" s="600">
        <v>98780</v>
      </c>
    </row>
    <row r="7" spans="1:9" s="593" customFormat="1" ht="72.5" x14ac:dyDescent="0.35">
      <c r="A7" s="594">
        <v>4</v>
      </c>
      <c r="B7" s="597" t="s">
        <v>196</v>
      </c>
      <c r="C7" s="596" t="s">
        <v>490</v>
      </c>
      <c r="D7" s="599" t="s">
        <v>568</v>
      </c>
      <c r="E7" s="597" t="s">
        <v>502</v>
      </c>
      <c r="F7" s="599" t="s">
        <v>553</v>
      </c>
      <c r="G7" s="598">
        <v>577.19000000000005</v>
      </c>
    </row>
    <row r="8" spans="1:9" s="593" customFormat="1" ht="267" customHeight="1" x14ac:dyDescent="0.35">
      <c r="A8" s="594">
        <v>5</v>
      </c>
      <c r="B8" s="597" t="s">
        <v>491</v>
      </c>
      <c r="C8" s="596" t="s">
        <v>492</v>
      </c>
      <c r="D8" s="597" t="s">
        <v>668</v>
      </c>
      <c r="E8" s="597" t="s">
        <v>508</v>
      </c>
      <c r="F8" s="597" t="s">
        <v>669</v>
      </c>
      <c r="G8" s="598">
        <v>6115.13</v>
      </c>
    </row>
    <row r="9" spans="1:9" s="593" customFormat="1" ht="174" x14ac:dyDescent="0.35">
      <c r="A9" s="594">
        <v>6</v>
      </c>
      <c r="B9" s="597" t="s">
        <v>665</v>
      </c>
      <c r="C9" s="596" t="s">
        <v>191</v>
      </c>
      <c r="D9" s="597" t="s">
        <v>569</v>
      </c>
      <c r="E9" s="597" t="s">
        <v>502</v>
      </c>
      <c r="F9" s="597" t="s">
        <v>690</v>
      </c>
      <c r="G9" s="598">
        <v>3870</v>
      </c>
    </row>
    <row r="10" spans="1:9" s="593" customFormat="1" ht="101.5" x14ac:dyDescent="0.35">
      <c r="A10" s="594">
        <v>7</v>
      </c>
      <c r="B10" s="597" t="s">
        <v>420</v>
      </c>
      <c r="C10" s="596" t="s">
        <v>194</v>
      </c>
      <c r="D10" s="597" t="s">
        <v>632</v>
      </c>
      <c r="E10" s="597" t="s">
        <v>502</v>
      </c>
      <c r="F10" s="597" t="s">
        <v>691</v>
      </c>
      <c r="G10" s="598">
        <v>16952.2</v>
      </c>
    </row>
    <row r="11" spans="1:9" s="593" customFormat="1" ht="152.5" customHeight="1" x14ac:dyDescent="0.35">
      <c r="A11" s="594">
        <v>8</v>
      </c>
      <c r="B11" s="597" t="s">
        <v>196</v>
      </c>
      <c r="C11" s="596" t="s">
        <v>197</v>
      </c>
      <c r="D11" s="597" t="s">
        <v>570</v>
      </c>
      <c r="E11" s="597" t="s">
        <v>502</v>
      </c>
      <c r="F11" s="597" t="s">
        <v>539</v>
      </c>
      <c r="G11" s="598">
        <v>814.5</v>
      </c>
    </row>
    <row r="12" spans="1:9" s="593" customFormat="1" ht="106.5" customHeight="1" x14ac:dyDescent="0.35">
      <c r="A12" s="594">
        <v>9</v>
      </c>
      <c r="B12" s="597" t="s">
        <v>66</v>
      </c>
      <c r="C12" s="596" t="s">
        <v>199</v>
      </c>
      <c r="D12" s="597" t="s">
        <v>571</v>
      </c>
      <c r="E12" s="597" t="s">
        <v>502</v>
      </c>
      <c r="F12" s="597" t="s">
        <v>542</v>
      </c>
      <c r="G12" s="598">
        <v>254.81</v>
      </c>
    </row>
    <row r="13" spans="1:9" s="593" customFormat="1" ht="275.5" x14ac:dyDescent="0.35">
      <c r="A13" s="594">
        <v>10</v>
      </c>
      <c r="B13" s="597" t="s">
        <v>66</v>
      </c>
      <c r="C13" s="596" t="s">
        <v>200</v>
      </c>
      <c r="D13" s="597" t="s">
        <v>572</v>
      </c>
      <c r="E13" s="597" t="s">
        <v>540</v>
      </c>
      <c r="F13" s="597" t="s">
        <v>692</v>
      </c>
      <c r="G13" s="598">
        <v>4705.5</v>
      </c>
    </row>
    <row r="14" spans="1:9" s="593" customFormat="1" ht="87" x14ac:dyDescent="0.35">
      <c r="A14" s="594">
        <v>11</v>
      </c>
      <c r="B14" s="597" t="s">
        <v>493</v>
      </c>
      <c r="C14" s="596" t="s">
        <v>494</v>
      </c>
      <c r="D14" s="597" t="s">
        <v>633</v>
      </c>
      <c r="E14" s="597" t="s">
        <v>535</v>
      </c>
      <c r="F14" s="597" t="s">
        <v>670</v>
      </c>
      <c r="G14" s="601">
        <v>6641.25</v>
      </c>
    </row>
    <row r="15" spans="1:9" s="593" customFormat="1" ht="123.65" customHeight="1" x14ac:dyDescent="0.35">
      <c r="A15" s="594">
        <v>12</v>
      </c>
      <c r="B15" s="597" t="s">
        <v>201</v>
      </c>
      <c r="C15" s="596" t="s">
        <v>202</v>
      </c>
      <c r="D15" s="597" t="s">
        <v>573</v>
      </c>
      <c r="E15" s="597" t="s">
        <v>503</v>
      </c>
      <c r="F15" s="597" t="s">
        <v>541</v>
      </c>
      <c r="G15" s="598">
        <v>2200</v>
      </c>
    </row>
    <row r="16" spans="1:9" s="593" customFormat="1" ht="115" customHeight="1" x14ac:dyDescent="0.35">
      <c r="A16" s="594">
        <v>13</v>
      </c>
      <c r="B16" s="597" t="s">
        <v>66</v>
      </c>
      <c r="C16" s="596" t="s">
        <v>204</v>
      </c>
      <c r="D16" s="597" t="s">
        <v>574</v>
      </c>
      <c r="E16" s="597" t="s">
        <v>502</v>
      </c>
      <c r="F16" s="597" t="s">
        <v>543</v>
      </c>
      <c r="G16" s="598">
        <v>1313.68</v>
      </c>
    </row>
    <row r="17" spans="1:10" s="593" customFormat="1" ht="114.65" customHeight="1" x14ac:dyDescent="0.35">
      <c r="A17" s="594">
        <v>14</v>
      </c>
      <c r="B17" s="597" t="s">
        <v>66</v>
      </c>
      <c r="C17" s="596" t="s">
        <v>495</v>
      </c>
      <c r="D17" s="597" t="s">
        <v>575</v>
      </c>
      <c r="E17" s="597" t="s">
        <v>535</v>
      </c>
      <c r="F17" s="597" t="s">
        <v>552</v>
      </c>
      <c r="G17" s="601">
        <v>364.5</v>
      </c>
    </row>
    <row r="18" spans="1:10" s="593" customFormat="1" ht="140.5" customHeight="1" x14ac:dyDescent="0.35">
      <c r="A18" s="594">
        <v>15</v>
      </c>
      <c r="B18" s="597" t="s">
        <v>205</v>
      </c>
      <c r="C18" s="596" t="s">
        <v>206</v>
      </c>
      <c r="D18" s="597" t="s">
        <v>576</v>
      </c>
      <c r="E18" s="597" t="s">
        <v>503</v>
      </c>
      <c r="F18" s="597" t="s">
        <v>671</v>
      </c>
      <c r="G18" s="598">
        <v>417</v>
      </c>
    </row>
    <row r="19" spans="1:10" s="593" customFormat="1" ht="246.5" x14ac:dyDescent="0.35">
      <c r="A19" s="594">
        <v>16</v>
      </c>
      <c r="B19" s="597" t="s">
        <v>208</v>
      </c>
      <c r="C19" s="596" t="s">
        <v>209</v>
      </c>
      <c r="D19" s="597" t="s">
        <v>672</v>
      </c>
      <c r="E19" s="597" t="s">
        <v>634</v>
      </c>
      <c r="F19" s="597" t="s">
        <v>635</v>
      </c>
      <c r="G19" s="598">
        <v>807167.93</v>
      </c>
    </row>
    <row r="20" spans="1:10" s="593" customFormat="1" ht="116" x14ac:dyDescent="0.35">
      <c r="A20" s="594">
        <v>17</v>
      </c>
      <c r="B20" s="597" t="s">
        <v>89</v>
      </c>
      <c r="C20" s="596" t="s">
        <v>211</v>
      </c>
      <c r="D20" s="597" t="s">
        <v>577</v>
      </c>
      <c r="E20" s="597" t="s">
        <v>673</v>
      </c>
      <c r="F20" s="597" t="s">
        <v>548</v>
      </c>
      <c r="G20" s="598">
        <v>1787.1</v>
      </c>
    </row>
    <row r="21" spans="1:10" s="593" customFormat="1" ht="87" x14ac:dyDescent="0.35">
      <c r="A21" s="594">
        <v>18</v>
      </c>
      <c r="B21" s="597" t="s">
        <v>496</v>
      </c>
      <c r="C21" s="596" t="s">
        <v>497</v>
      </c>
      <c r="D21" s="597" t="s">
        <v>578</v>
      </c>
      <c r="E21" s="597" t="s">
        <v>535</v>
      </c>
      <c r="F21" s="597" t="s">
        <v>674</v>
      </c>
      <c r="G21" s="601">
        <v>71933.14</v>
      </c>
    </row>
    <row r="22" spans="1:10" s="593" customFormat="1" ht="87" x14ac:dyDescent="0.35">
      <c r="A22" s="594">
        <v>19</v>
      </c>
      <c r="B22" s="597" t="s">
        <v>498</v>
      </c>
      <c r="C22" s="596" t="s">
        <v>499</v>
      </c>
      <c r="D22" s="597" t="s">
        <v>549</v>
      </c>
      <c r="E22" s="597" t="s">
        <v>535</v>
      </c>
      <c r="F22" s="597" t="s">
        <v>675</v>
      </c>
      <c r="G22" s="601">
        <v>23460</v>
      </c>
    </row>
    <row r="23" spans="1:10" s="593" customFormat="1" ht="203" x14ac:dyDescent="0.35">
      <c r="A23" s="594">
        <v>20</v>
      </c>
      <c r="B23" s="597" t="s">
        <v>66</v>
      </c>
      <c r="C23" s="596" t="s">
        <v>212</v>
      </c>
      <c r="D23" s="597" t="s">
        <v>551</v>
      </c>
      <c r="E23" s="597" t="s">
        <v>502</v>
      </c>
      <c r="F23" s="597" t="s">
        <v>693</v>
      </c>
      <c r="G23" s="598">
        <v>4131.08</v>
      </c>
    </row>
    <row r="24" spans="1:10" s="593" customFormat="1" ht="72.5" x14ac:dyDescent="0.35">
      <c r="A24" s="594">
        <v>21</v>
      </c>
      <c r="B24" s="597" t="s">
        <v>66</v>
      </c>
      <c r="C24" s="596" t="s">
        <v>544</v>
      </c>
      <c r="D24" s="597" t="s">
        <v>676</v>
      </c>
      <c r="E24" s="597" t="s">
        <v>502</v>
      </c>
      <c r="F24" s="597" t="s">
        <v>694</v>
      </c>
      <c r="G24" s="598">
        <v>505.29</v>
      </c>
      <c r="J24" s="602"/>
    </row>
    <row r="25" spans="1:10" s="593" customFormat="1" ht="62.5" customHeight="1" x14ac:dyDescent="0.35">
      <c r="A25" s="594">
        <v>22</v>
      </c>
      <c r="B25" s="597" t="s">
        <v>66</v>
      </c>
      <c r="C25" s="596" t="s">
        <v>215</v>
      </c>
      <c r="D25" s="597" t="s">
        <v>579</v>
      </c>
      <c r="E25" s="597" t="s">
        <v>502</v>
      </c>
      <c r="F25" s="597" t="s">
        <v>545</v>
      </c>
      <c r="G25" s="598">
        <v>207.63</v>
      </c>
    </row>
    <row r="26" spans="1:10" s="593" customFormat="1" ht="253.5" customHeight="1" x14ac:dyDescent="0.35">
      <c r="A26" s="594">
        <v>23</v>
      </c>
      <c r="B26" s="597" t="s">
        <v>66</v>
      </c>
      <c r="C26" s="596" t="s">
        <v>216</v>
      </c>
      <c r="D26" s="597" t="s">
        <v>580</v>
      </c>
      <c r="E26" s="597" t="s">
        <v>502</v>
      </c>
      <c r="F26" s="597" t="s">
        <v>695</v>
      </c>
      <c r="G26" s="598">
        <v>6500</v>
      </c>
    </row>
    <row r="27" spans="1:10" s="593" customFormat="1" ht="109" customHeight="1" x14ac:dyDescent="0.35">
      <c r="A27" s="594">
        <v>24</v>
      </c>
      <c r="B27" s="597" t="s">
        <v>220</v>
      </c>
      <c r="C27" s="596" t="s">
        <v>221</v>
      </c>
      <c r="D27" s="597" t="s">
        <v>222</v>
      </c>
      <c r="E27" s="597" t="s">
        <v>502</v>
      </c>
      <c r="F27" s="597" t="s">
        <v>696</v>
      </c>
      <c r="G27" s="598">
        <v>2880.7</v>
      </c>
    </row>
    <row r="28" spans="1:10" s="593" customFormat="1" ht="116.5" thickBot="1" x14ac:dyDescent="0.4">
      <c r="A28" s="603">
        <v>25</v>
      </c>
      <c r="B28" s="604" t="s">
        <v>223</v>
      </c>
      <c r="C28" s="605" t="s">
        <v>224</v>
      </c>
      <c r="D28" s="604" t="s">
        <v>504</v>
      </c>
      <c r="E28" s="604" t="s">
        <v>502</v>
      </c>
      <c r="F28" s="604" t="s">
        <v>707</v>
      </c>
      <c r="G28" s="606">
        <v>101022.9</v>
      </c>
    </row>
    <row r="29" spans="1:10" x14ac:dyDescent="0.35">
      <c r="B29" s="607"/>
      <c r="C29" s="607"/>
      <c r="D29" s="608"/>
      <c r="E29" s="608"/>
      <c r="F29" s="608"/>
      <c r="G29" s="609"/>
    </row>
    <row r="30" spans="1:10" ht="15" thickBot="1" x14ac:dyDescent="0.4">
      <c r="C30" s="610"/>
      <c r="F30" s="610" t="s">
        <v>13</v>
      </c>
      <c r="G30" s="611">
        <f>SUM(G4:G28)</f>
        <v>2281869.4000000004</v>
      </c>
    </row>
    <row r="31" spans="1:10" ht="15" thickTop="1" x14ac:dyDescent="0.35"/>
    <row r="32" spans="1:10" ht="15" thickBot="1" x14ac:dyDescent="0.4">
      <c r="F32" s="612" t="s">
        <v>603</v>
      </c>
    </row>
    <row r="33" spans="6:7" x14ac:dyDescent="0.35">
      <c r="F33" s="613" t="s">
        <v>609</v>
      </c>
      <c r="G33" s="614">
        <f>SUM(G4+G5+G7+G8+G9+G10+G11+G12+G13+G15+G16+G18+G19+G20+G23+G24+G25+G26+G27+G28)</f>
        <v>2080690.51</v>
      </c>
    </row>
    <row r="34" spans="6:7" x14ac:dyDescent="0.35">
      <c r="F34" s="615" t="s">
        <v>614</v>
      </c>
      <c r="G34" s="600">
        <f>G6</f>
        <v>98780</v>
      </c>
    </row>
    <row r="35" spans="6:7" x14ac:dyDescent="0.35">
      <c r="F35" s="615" t="s">
        <v>608</v>
      </c>
      <c r="G35" s="616">
        <v>0</v>
      </c>
    </row>
    <row r="36" spans="6:7" ht="29.5" thickBot="1" x14ac:dyDescent="0.4">
      <c r="F36" s="617" t="s">
        <v>636</v>
      </c>
      <c r="G36" s="618">
        <f>G14+G17+G21+G22</f>
        <v>102398.89</v>
      </c>
    </row>
  </sheetData>
  <mergeCells count="1">
    <mergeCell ref="A1:G1"/>
  </mergeCells>
  <pageMargins left="0.70866141732283472" right="0.70866141732283472" top="0.74803149606299213" bottom="0.74803149606299213" header="0.31496062992125984" footer="0.31496062992125984"/>
  <pageSetup paperSize="9" scale="43" fitToHeight="0" orientation="landscape" r:id="rId1"/>
  <rowBreaks count="1" manualBreakCount="1">
    <brk id="27"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pageSetUpPr fitToPage="1"/>
  </sheetPr>
  <dimension ref="A1:K16"/>
  <sheetViews>
    <sheetView view="pageBreakPreview" topLeftCell="B1" zoomScaleNormal="115" zoomScaleSheetLayoutView="100" workbookViewId="0">
      <selection activeCell="E7" sqref="E7"/>
    </sheetView>
  </sheetViews>
  <sheetFormatPr defaultColWidth="9.1796875" defaultRowHeight="14.5" x14ac:dyDescent="0.35"/>
  <cols>
    <col min="1" max="1" width="25.26953125" style="417" hidden="1" customWidth="1"/>
    <col min="2" max="2" width="47.7265625" style="417" customWidth="1"/>
    <col min="3" max="3" width="22" style="417" customWidth="1"/>
    <col min="4" max="4" width="59.1796875" style="417" customWidth="1"/>
    <col min="5" max="5" width="46.54296875" style="417" customWidth="1"/>
    <col min="6" max="6" width="27.54296875" style="3" customWidth="1"/>
    <col min="7" max="7" width="26.26953125" style="417" customWidth="1"/>
    <col min="8" max="8" width="34.453125" style="25" customWidth="1"/>
    <col min="9" max="9" width="24.453125" style="417" customWidth="1"/>
    <col min="10" max="16384" width="9.1796875" style="417"/>
  </cols>
  <sheetData>
    <row r="1" spans="1:11" ht="18.5" x14ac:dyDescent="0.45">
      <c r="B1" s="707" t="s">
        <v>347</v>
      </c>
      <c r="C1" s="708"/>
      <c r="D1" s="708"/>
      <c r="E1" s="708"/>
      <c r="F1" s="708"/>
      <c r="G1" s="708"/>
      <c r="H1" s="154"/>
      <c r="I1" s="11"/>
      <c r="J1" s="11"/>
      <c r="K1" s="11"/>
    </row>
    <row r="2" spans="1:11" ht="18.5" x14ac:dyDescent="0.45">
      <c r="B2" s="706"/>
      <c r="C2" s="706"/>
      <c r="D2" s="706"/>
      <c r="E2" s="706"/>
      <c r="F2" s="706"/>
      <c r="G2" s="706"/>
      <c r="H2" s="155"/>
    </row>
    <row r="3" spans="1:11" ht="18.5" x14ac:dyDescent="0.35">
      <c r="B3" s="708" t="s">
        <v>289</v>
      </c>
      <c r="C3" s="708"/>
      <c r="D3" s="708"/>
      <c r="E3" s="708"/>
      <c r="F3" s="708"/>
      <c r="G3" s="708"/>
      <c r="H3" s="154"/>
    </row>
    <row r="4" spans="1:11" s="10" customFormat="1" ht="15.5" x14ac:dyDescent="0.35">
      <c r="A4" s="417"/>
      <c r="B4" s="417"/>
      <c r="C4" s="417"/>
      <c r="D4" s="417"/>
      <c r="E4" s="417"/>
      <c r="F4" s="3"/>
      <c r="G4" s="417"/>
      <c r="H4" s="25"/>
      <c r="I4" s="9"/>
      <c r="J4" s="6"/>
      <c r="K4" s="9"/>
    </row>
    <row r="5" spans="1:11" x14ac:dyDescent="0.35">
      <c r="B5" s="102" t="s">
        <v>288</v>
      </c>
      <c r="C5" s="102"/>
      <c r="D5" s="102"/>
      <c r="E5" s="22"/>
      <c r="F5" s="23"/>
      <c r="G5" s="24"/>
      <c r="H5" s="156"/>
    </row>
    <row r="6" spans="1:11" ht="15" thickBot="1" x14ac:dyDescent="0.4"/>
    <row r="7" spans="1:11" ht="25.5" customHeight="1" thickBot="1" x14ac:dyDescent="0.4">
      <c r="A7" s="190" t="s">
        <v>43</v>
      </c>
      <c r="B7" s="12" t="s">
        <v>45</v>
      </c>
      <c r="C7" s="13" t="s">
        <v>79</v>
      </c>
      <c r="D7" s="13" t="s">
        <v>15</v>
      </c>
      <c r="E7" s="13" t="s">
        <v>64</v>
      </c>
      <c r="F7" s="29" t="s">
        <v>44</v>
      </c>
      <c r="G7" s="14" t="s">
        <v>51</v>
      </c>
      <c r="H7" s="159"/>
    </row>
    <row r="8" spans="1:11" s="18" customFormat="1" ht="29.5" thickBot="1" x14ac:dyDescent="0.4">
      <c r="A8" s="230"/>
      <c r="B8" s="450" t="s">
        <v>109</v>
      </c>
      <c r="C8" s="113" t="s">
        <v>110</v>
      </c>
      <c r="D8" s="152" t="s">
        <v>319</v>
      </c>
      <c r="E8" s="152" t="s">
        <v>80</v>
      </c>
      <c r="F8" s="114">
        <v>43458.74</v>
      </c>
      <c r="G8" s="482" t="s">
        <v>290</v>
      </c>
      <c r="H8" s="327"/>
      <c r="J8" s="134"/>
    </row>
    <row r="9" spans="1:11" x14ac:dyDescent="0.35">
      <c r="A9" s="16"/>
      <c r="B9" s="103"/>
      <c r="C9" s="103"/>
      <c r="D9" s="103"/>
      <c r="E9" s="104"/>
      <c r="F9" s="105"/>
      <c r="G9" s="106"/>
      <c r="H9" s="158"/>
      <c r="I9" s="130"/>
    </row>
    <row r="10" spans="1:11" ht="15" thickBot="1" x14ac:dyDescent="0.4">
      <c r="B10" s="4" t="s">
        <v>13</v>
      </c>
      <c r="C10" s="4"/>
      <c r="D10" s="4"/>
      <c r="F10" s="15">
        <f>SUM(F8:F8)</f>
        <v>43458.74</v>
      </c>
      <c r="G10" s="144" t="s">
        <v>37</v>
      </c>
      <c r="H10" s="181" t="s">
        <v>82</v>
      </c>
    </row>
    <row r="11" spans="1:11" s="10" customFormat="1" ht="16.5" thickTop="1" thickBot="1" x14ac:dyDescent="0.4">
      <c r="A11" s="417"/>
      <c r="B11" s="417"/>
      <c r="C11" s="417"/>
      <c r="D11" s="417"/>
      <c r="E11" s="417"/>
      <c r="F11" s="98" t="s">
        <v>31</v>
      </c>
      <c r="G11" s="417"/>
      <c r="H11" s="183">
        <v>43</v>
      </c>
      <c r="I11" s="9"/>
      <c r="J11" s="6"/>
      <c r="K11" s="9"/>
    </row>
    <row r="12" spans="1:11" s="10" customFormat="1" ht="15.5" x14ac:dyDescent="0.35">
      <c r="A12" s="417"/>
      <c r="B12" s="417"/>
      <c r="C12" s="417"/>
      <c r="D12" s="417"/>
      <c r="E12" s="417"/>
      <c r="F12" s="3"/>
      <c r="G12" s="417"/>
      <c r="H12" s="143" t="s">
        <v>37</v>
      </c>
      <c r="I12" s="9"/>
      <c r="J12" s="6"/>
      <c r="K12" s="9"/>
    </row>
    <row r="13" spans="1:11" x14ac:dyDescent="0.35">
      <c r="B13" s="2" t="s">
        <v>29</v>
      </c>
      <c r="D13" s="2"/>
    </row>
    <row r="14" spans="1:11" x14ac:dyDescent="0.35">
      <c r="B14" s="98" t="s">
        <v>31</v>
      </c>
      <c r="C14" s="99" t="s">
        <v>32</v>
      </c>
    </row>
    <row r="15" spans="1:11" x14ac:dyDescent="0.35">
      <c r="B15" s="100" t="s">
        <v>34</v>
      </c>
      <c r="C15" s="99" t="s">
        <v>35</v>
      </c>
    </row>
    <row r="16" spans="1:11" x14ac:dyDescent="0.35">
      <c r="B16" s="143" t="s">
        <v>37</v>
      </c>
      <c r="C16" s="99" t="s">
        <v>355</v>
      </c>
    </row>
  </sheetData>
  <mergeCells count="3">
    <mergeCell ref="B1:G1"/>
    <mergeCell ref="B2:G2"/>
    <mergeCell ref="B3:G3"/>
  </mergeCells>
  <pageMargins left="0.7" right="0.7" top="0.75" bottom="0.75" header="0.3" footer="0.3"/>
  <pageSetup paperSize="9" scale="4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K16"/>
  <sheetViews>
    <sheetView view="pageBreakPreview" topLeftCell="B1" zoomScaleNormal="115" zoomScaleSheetLayoutView="100" workbookViewId="0">
      <selection activeCell="E7" sqref="E7"/>
    </sheetView>
  </sheetViews>
  <sheetFormatPr defaultColWidth="9.1796875" defaultRowHeight="14.5" x14ac:dyDescent="0.35"/>
  <cols>
    <col min="1" max="1" width="25.26953125" style="417" hidden="1" customWidth="1"/>
    <col min="2" max="2" width="40.54296875" style="417" customWidth="1"/>
    <col min="3" max="3" width="22" style="417" customWidth="1"/>
    <col min="4" max="4" width="59.1796875" style="417" customWidth="1"/>
    <col min="5" max="5" width="46.54296875" style="417" customWidth="1"/>
    <col min="6" max="6" width="27.54296875" style="3" customWidth="1"/>
    <col min="7" max="7" width="26.26953125" style="417" customWidth="1"/>
    <col min="8" max="8" width="34.453125" style="25" customWidth="1"/>
    <col min="9" max="9" width="24.453125" style="417" customWidth="1"/>
    <col min="10" max="16384" width="9.1796875" style="417"/>
  </cols>
  <sheetData>
    <row r="1" spans="1:11" ht="18.5" x14ac:dyDescent="0.45">
      <c r="B1" s="707" t="s">
        <v>347</v>
      </c>
      <c r="C1" s="708"/>
      <c r="D1" s="708"/>
      <c r="E1" s="708"/>
      <c r="F1" s="708"/>
      <c r="G1" s="708"/>
      <c r="H1" s="154"/>
      <c r="I1" s="11"/>
      <c r="J1" s="11"/>
      <c r="K1" s="11"/>
    </row>
    <row r="2" spans="1:11" ht="18.5" x14ac:dyDescent="0.45">
      <c r="B2" s="706"/>
      <c r="C2" s="706"/>
      <c r="D2" s="706"/>
      <c r="E2" s="706"/>
      <c r="F2" s="706"/>
      <c r="G2" s="706"/>
      <c r="H2" s="155"/>
    </row>
    <row r="3" spans="1:11" ht="18.5" x14ac:dyDescent="0.35">
      <c r="B3" s="708" t="s">
        <v>293</v>
      </c>
      <c r="C3" s="708"/>
      <c r="D3" s="708"/>
      <c r="E3" s="708"/>
      <c r="F3" s="708"/>
      <c r="G3" s="708"/>
      <c r="H3" s="154"/>
    </row>
    <row r="4" spans="1:11" s="10" customFormat="1" ht="15.5" x14ac:dyDescent="0.35">
      <c r="A4" s="417"/>
      <c r="B4" s="417"/>
      <c r="C4" s="417"/>
      <c r="D4" s="417"/>
      <c r="E4" s="417"/>
      <c r="F4" s="3"/>
      <c r="G4" s="417"/>
      <c r="H4" s="25"/>
      <c r="I4" s="9"/>
      <c r="J4" s="6"/>
      <c r="K4" s="9"/>
    </row>
    <row r="5" spans="1:11" x14ac:dyDescent="0.35">
      <c r="B5" s="102" t="s">
        <v>294</v>
      </c>
      <c r="C5" s="102"/>
      <c r="D5" s="102"/>
      <c r="E5" s="22"/>
      <c r="F5" s="23"/>
      <c r="G5" s="24"/>
      <c r="H5" s="156"/>
    </row>
    <row r="6" spans="1:11" ht="15" thickBot="1" x14ac:dyDescent="0.4"/>
    <row r="7" spans="1:11" ht="25.5" customHeight="1" thickBot="1" x14ac:dyDescent="0.4">
      <c r="A7" s="190" t="s">
        <v>43</v>
      </c>
      <c r="B7" s="12" t="s">
        <v>45</v>
      </c>
      <c r="C7" s="13" t="s">
        <v>79</v>
      </c>
      <c r="D7" s="13" t="s">
        <v>15</v>
      </c>
      <c r="E7" s="13" t="s">
        <v>64</v>
      </c>
      <c r="F7" s="29" t="s">
        <v>44</v>
      </c>
      <c r="G7" s="14" t="s">
        <v>51</v>
      </c>
      <c r="H7" s="159"/>
    </row>
    <row r="8" spans="1:11" s="18" customFormat="1" ht="15" thickBot="1" x14ac:dyDescent="0.4">
      <c r="A8" s="334"/>
      <c r="B8" s="242"/>
      <c r="C8" s="328" t="s">
        <v>80</v>
      </c>
      <c r="D8" s="329" t="s">
        <v>80</v>
      </c>
      <c r="E8" s="330" t="s">
        <v>80</v>
      </c>
      <c r="F8" s="330" t="s">
        <v>80</v>
      </c>
      <c r="G8" s="331" t="s">
        <v>80</v>
      </c>
      <c r="H8" s="451"/>
      <c r="J8" s="134"/>
    </row>
    <row r="9" spans="1:11" x14ac:dyDescent="0.35">
      <c r="A9" s="16"/>
      <c r="B9" s="103"/>
      <c r="C9" s="103"/>
      <c r="D9" s="103"/>
      <c r="E9" s="104"/>
      <c r="F9" s="105"/>
      <c r="G9" s="106"/>
      <c r="H9" s="158"/>
      <c r="I9" s="130"/>
    </row>
    <row r="10" spans="1:11" ht="15" thickBot="1" x14ac:dyDescent="0.4">
      <c r="B10" s="4" t="s">
        <v>13</v>
      </c>
      <c r="C10" s="4"/>
      <c r="D10" s="4"/>
      <c r="F10" s="15">
        <f>SUM(F8:F8)</f>
        <v>0</v>
      </c>
      <c r="G10" s="144" t="s">
        <v>37</v>
      </c>
      <c r="H10" s="181" t="s">
        <v>82</v>
      </c>
    </row>
    <row r="11" spans="1:11" s="10" customFormat="1" ht="16.5" thickTop="1" thickBot="1" x14ac:dyDescent="0.4">
      <c r="A11" s="417"/>
      <c r="B11" s="417"/>
      <c r="C11" s="417"/>
      <c r="D11" s="417"/>
      <c r="E11" s="417"/>
      <c r="F11" s="98" t="s">
        <v>31</v>
      </c>
      <c r="G11" s="417"/>
      <c r="H11" s="183">
        <v>0</v>
      </c>
      <c r="I11" s="9"/>
      <c r="J11" s="6"/>
      <c r="K11" s="9"/>
    </row>
    <row r="12" spans="1:11" s="10" customFormat="1" ht="15.5" x14ac:dyDescent="0.35">
      <c r="A12" s="417"/>
      <c r="B12" s="417"/>
      <c r="C12" s="417"/>
      <c r="D12" s="417"/>
      <c r="E12" s="417"/>
      <c r="F12" s="3"/>
      <c r="G12" s="417"/>
      <c r="H12" s="143" t="s">
        <v>37</v>
      </c>
      <c r="I12" s="9"/>
      <c r="J12" s="6"/>
      <c r="K12" s="9"/>
    </row>
    <row r="13" spans="1:11" x14ac:dyDescent="0.35">
      <c r="B13" s="2" t="s">
        <v>29</v>
      </c>
      <c r="D13" s="2"/>
    </row>
    <row r="14" spans="1:11" x14ac:dyDescent="0.35">
      <c r="B14" s="98" t="s">
        <v>31</v>
      </c>
      <c r="C14" s="99" t="s">
        <v>32</v>
      </c>
    </row>
    <row r="15" spans="1:11" x14ac:dyDescent="0.35">
      <c r="B15" s="100" t="s">
        <v>34</v>
      </c>
      <c r="C15" s="99" t="s">
        <v>35</v>
      </c>
    </row>
    <row r="16" spans="1:11" x14ac:dyDescent="0.35">
      <c r="B16" s="143" t="s">
        <v>37</v>
      </c>
      <c r="C16" s="99" t="s">
        <v>355</v>
      </c>
    </row>
  </sheetData>
  <mergeCells count="3">
    <mergeCell ref="B1:G1"/>
    <mergeCell ref="B2:G2"/>
    <mergeCell ref="B3:G3"/>
  </mergeCells>
  <pageMargins left="0.7" right="0.7" top="0.75" bottom="0.75" header="0.3" footer="0.3"/>
  <pageSetup paperSize="9" scale="5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499984740745262"/>
    <pageSetUpPr fitToPage="1"/>
  </sheetPr>
  <dimension ref="A1:H29"/>
  <sheetViews>
    <sheetView view="pageBreakPreview" topLeftCell="C1" zoomScaleNormal="115" zoomScaleSheetLayoutView="100" workbookViewId="0">
      <selection activeCell="E12" sqref="E12"/>
    </sheetView>
  </sheetViews>
  <sheetFormatPr defaultColWidth="9.1796875" defaultRowHeight="14.5" x14ac:dyDescent="0.35"/>
  <cols>
    <col min="1" max="1" width="25.26953125" style="148" hidden="1" customWidth="1"/>
    <col min="2" max="2" width="22" style="148" customWidth="1"/>
    <col min="3" max="3" width="22" style="207" customWidth="1"/>
    <col min="4" max="4" width="59.1796875" style="148" customWidth="1"/>
    <col min="5" max="5" width="49.7265625" style="148" customWidth="1"/>
    <col min="6" max="6" width="21.1796875" style="3" customWidth="1"/>
    <col min="7" max="7" width="18.26953125" style="148" customWidth="1"/>
    <col min="8" max="16384" width="9.1796875" style="148"/>
  </cols>
  <sheetData>
    <row r="1" spans="1:8" ht="18.5" x14ac:dyDescent="0.35">
      <c r="B1" s="707" t="s">
        <v>347</v>
      </c>
      <c r="C1" s="708"/>
      <c r="D1" s="708"/>
      <c r="E1" s="708"/>
      <c r="F1" s="708"/>
      <c r="G1" s="708"/>
    </row>
    <row r="2" spans="1:8" ht="18.5" x14ac:dyDescent="0.45">
      <c r="B2" s="706"/>
      <c r="C2" s="706"/>
      <c r="D2" s="706"/>
      <c r="E2" s="706"/>
      <c r="F2" s="706"/>
      <c r="G2" s="706"/>
    </row>
    <row r="3" spans="1:8" ht="18.5" x14ac:dyDescent="0.35">
      <c r="B3" s="708" t="s">
        <v>296</v>
      </c>
      <c r="C3" s="708"/>
      <c r="D3" s="708"/>
      <c r="E3" s="708"/>
      <c r="F3" s="708"/>
      <c r="G3" s="708"/>
    </row>
    <row r="4" spans="1:8" s="10" customFormat="1" ht="15.5" x14ac:dyDescent="0.35">
      <c r="A4" s="148"/>
      <c r="B4" s="148"/>
      <c r="C4" s="207"/>
      <c r="D4" s="148"/>
      <c r="E4" s="148"/>
      <c r="F4" s="3"/>
      <c r="G4" s="148"/>
    </row>
    <row r="5" spans="1:8" s="10" customFormat="1" ht="15.5" x14ac:dyDescent="0.35">
      <c r="A5" s="148"/>
      <c r="B5" s="148"/>
      <c r="C5" s="207"/>
      <c r="D5" s="148"/>
      <c r="E5" s="148"/>
      <c r="F5" s="3"/>
      <c r="G5" s="148"/>
    </row>
    <row r="6" spans="1:8" x14ac:dyDescent="0.35">
      <c r="B6" s="102" t="s">
        <v>75</v>
      </c>
      <c r="C6" s="102"/>
      <c r="D6" s="102"/>
      <c r="E6" s="22"/>
      <c r="F6" s="23"/>
      <c r="G6" s="24"/>
    </row>
    <row r="7" spans="1:8" ht="15" thickBot="1" x14ac:dyDescent="0.4"/>
    <row r="8" spans="1:8" ht="25.5" customHeight="1" thickBot="1" x14ac:dyDescent="0.4">
      <c r="A8" s="233" t="s">
        <v>43</v>
      </c>
      <c r="B8" s="12" t="s">
        <v>45</v>
      </c>
      <c r="C8" s="13" t="s">
        <v>79</v>
      </c>
      <c r="D8" s="13" t="s">
        <v>15</v>
      </c>
      <c r="E8" s="13" t="s">
        <v>64</v>
      </c>
      <c r="F8" s="29" t="s">
        <v>44</v>
      </c>
      <c r="G8" s="14" t="s">
        <v>51</v>
      </c>
    </row>
    <row r="9" spans="1:8" s="18" customFormat="1" ht="15" thickBot="1" x14ac:dyDescent="0.4">
      <c r="A9" s="241"/>
      <c r="B9" s="151" t="s">
        <v>80</v>
      </c>
      <c r="C9" s="332" t="s">
        <v>80</v>
      </c>
      <c r="D9" s="332" t="s">
        <v>80</v>
      </c>
      <c r="E9" s="332" t="s">
        <v>80</v>
      </c>
      <c r="F9" s="114">
        <v>0</v>
      </c>
      <c r="G9" s="333" t="s">
        <v>80</v>
      </c>
      <c r="H9" s="26"/>
    </row>
    <row r="10" spans="1:8" s="18" customFormat="1" x14ac:dyDescent="0.35">
      <c r="A10" s="230"/>
      <c r="B10" s="104"/>
      <c r="C10" s="104"/>
      <c r="D10" s="103"/>
      <c r="E10" s="104"/>
      <c r="F10" s="105"/>
      <c r="G10" s="204"/>
    </row>
    <row r="11" spans="1:8" ht="15" thickBot="1" x14ac:dyDescent="0.4">
      <c r="B11" s="4" t="s">
        <v>13</v>
      </c>
      <c r="C11" s="4"/>
      <c r="D11" s="4"/>
      <c r="F11" s="15">
        <f>F9</f>
        <v>0</v>
      </c>
      <c r="G11" s="144" t="s">
        <v>37</v>
      </c>
    </row>
    <row r="12" spans="1:8" ht="15" thickTop="1" x14ac:dyDescent="0.35">
      <c r="B12" s="4"/>
      <c r="C12" s="4"/>
      <c r="D12" s="4"/>
      <c r="F12" s="98" t="s">
        <v>31</v>
      </c>
      <c r="G12" s="56"/>
    </row>
    <row r="13" spans="1:8" s="237" customFormat="1" x14ac:dyDescent="0.35">
      <c r="B13" s="102" t="s">
        <v>298</v>
      </c>
      <c r="C13" s="102"/>
      <c r="D13" s="102"/>
      <c r="E13" s="22"/>
      <c r="F13" s="23"/>
      <c r="G13" s="24"/>
      <c r="H13" s="156"/>
    </row>
    <row r="14" spans="1:8" s="237" customFormat="1" ht="15" thickBot="1" x14ac:dyDescent="0.4">
      <c r="F14" s="3"/>
      <c r="H14" s="25"/>
    </row>
    <row r="15" spans="1:8" s="237" customFormat="1" ht="25.5" customHeight="1" thickBot="1" x14ac:dyDescent="0.4">
      <c r="A15" s="190" t="s">
        <v>43</v>
      </c>
      <c r="B15" s="12" t="s">
        <v>45</v>
      </c>
      <c r="C15" s="13" t="s">
        <v>79</v>
      </c>
      <c r="D15" s="13" t="s">
        <v>15</v>
      </c>
      <c r="E15" s="13" t="s">
        <v>64</v>
      </c>
      <c r="F15" s="29" t="s">
        <v>44</v>
      </c>
      <c r="G15" s="14" t="s">
        <v>51</v>
      </c>
      <c r="H15" s="159"/>
    </row>
    <row r="16" spans="1:8" s="18" customFormat="1" ht="15" thickBot="1" x14ac:dyDescent="0.4">
      <c r="A16" s="240"/>
      <c r="B16" s="151" t="s">
        <v>80</v>
      </c>
      <c r="C16" s="332" t="s">
        <v>80</v>
      </c>
      <c r="D16" s="332" t="s">
        <v>80</v>
      </c>
      <c r="E16" s="332" t="s">
        <v>80</v>
      </c>
      <c r="F16" s="114">
        <v>0</v>
      </c>
      <c r="G16" s="333" t="s">
        <v>80</v>
      </c>
      <c r="H16" s="26"/>
    </row>
    <row r="17" spans="2:7" s="237" customFormat="1" x14ac:dyDescent="0.35">
      <c r="B17" s="4"/>
      <c r="C17" s="4"/>
      <c r="D17" s="4"/>
      <c r="F17" s="98"/>
      <c r="G17" s="56"/>
    </row>
    <row r="18" spans="2:7" s="237" customFormat="1" ht="15" thickBot="1" x14ac:dyDescent="0.4">
      <c r="B18" s="4"/>
      <c r="C18" s="4"/>
      <c r="D18" s="4"/>
      <c r="F18" s="15">
        <f>F16</f>
        <v>0</v>
      </c>
      <c r="G18" s="144" t="s">
        <v>37</v>
      </c>
    </row>
    <row r="19" spans="2:7" s="417" customFormat="1" ht="15" thickTop="1" x14ac:dyDescent="0.35">
      <c r="B19" s="4"/>
      <c r="C19" s="4"/>
      <c r="D19" s="4"/>
      <c r="F19" s="98" t="s">
        <v>31</v>
      </c>
      <c r="G19" s="144"/>
    </row>
    <row r="20" spans="2:7" s="237" customFormat="1" x14ac:dyDescent="0.35">
      <c r="B20" s="102" t="s">
        <v>297</v>
      </c>
      <c r="C20" s="102"/>
      <c r="D20" s="102"/>
      <c r="E20" s="22"/>
      <c r="F20" s="23"/>
      <c r="G20" s="24"/>
    </row>
    <row r="21" spans="2:7" s="417" customFormat="1" ht="15" thickBot="1" x14ac:dyDescent="0.4">
      <c r="F21" s="3"/>
    </row>
    <row r="22" spans="2:7" s="417" customFormat="1" ht="25.4" customHeight="1" thickBot="1" x14ac:dyDescent="0.4">
      <c r="B22" s="12" t="s">
        <v>45</v>
      </c>
      <c r="C22" s="13" t="s">
        <v>79</v>
      </c>
      <c r="D22" s="13" t="s">
        <v>15</v>
      </c>
      <c r="E22" s="13" t="s">
        <v>64</v>
      </c>
      <c r="F22" s="29" t="s">
        <v>44</v>
      </c>
      <c r="G22" s="14" t="s">
        <v>51</v>
      </c>
    </row>
    <row r="23" spans="2:7" s="417" customFormat="1" ht="15" thickBot="1" x14ac:dyDescent="0.4">
      <c r="B23" s="151" t="s">
        <v>80</v>
      </c>
      <c r="C23" s="332" t="s">
        <v>80</v>
      </c>
      <c r="D23" s="332" t="s">
        <v>80</v>
      </c>
      <c r="E23" s="332" t="s">
        <v>80</v>
      </c>
      <c r="F23" s="114">
        <v>0</v>
      </c>
      <c r="G23" s="333" t="s">
        <v>80</v>
      </c>
    </row>
    <row r="24" spans="2:7" s="417" customFormat="1" x14ac:dyDescent="0.35">
      <c r="B24" s="4"/>
      <c r="C24" s="4"/>
      <c r="D24" s="4"/>
      <c r="F24" s="98"/>
      <c r="G24" s="56"/>
    </row>
    <row r="25" spans="2:7" s="417" customFormat="1" ht="15" thickBot="1" x14ac:dyDescent="0.4">
      <c r="B25" s="4"/>
      <c r="C25" s="4"/>
      <c r="D25" s="4"/>
      <c r="F25" s="15">
        <f>F23</f>
        <v>0</v>
      </c>
      <c r="G25" s="144" t="s">
        <v>37</v>
      </c>
    </row>
    <row r="26" spans="2:7" s="237" customFormat="1" ht="15" thickTop="1" x14ac:dyDescent="0.35">
      <c r="B26" s="4"/>
      <c r="C26" s="4"/>
      <c r="D26" s="4"/>
      <c r="E26" s="417"/>
      <c r="F26" s="98" t="s">
        <v>31</v>
      </c>
      <c r="G26" s="56"/>
    </row>
    <row r="27" spans="2:7" x14ac:dyDescent="0.35">
      <c r="B27" s="2" t="s">
        <v>29</v>
      </c>
      <c r="C27" s="318"/>
      <c r="D27" s="2"/>
    </row>
    <row r="28" spans="2:7" x14ac:dyDescent="0.35">
      <c r="B28" s="98" t="s">
        <v>31</v>
      </c>
      <c r="C28" s="99" t="s">
        <v>32</v>
      </c>
    </row>
    <row r="29" spans="2:7" x14ac:dyDescent="0.35">
      <c r="B29" s="143" t="s">
        <v>37</v>
      </c>
      <c r="C29" s="99" t="s">
        <v>355</v>
      </c>
    </row>
  </sheetData>
  <mergeCells count="3">
    <mergeCell ref="B1:G1"/>
    <mergeCell ref="B2:G2"/>
    <mergeCell ref="B3:G3"/>
  </mergeCells>
  <pageMargins left="0.7" right="0.7" top="0.75" bottom="0.75" header="0.3" footer="0.3"/>
  <pageSetup paperSize="9" scale="68"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198E0"/>
  </sheetPr>
  <dimension ref="A1:N171"/>
  <sheetViews>
    <sheetView view="pageBreakPreview" zoomScaleNormal="100" zoomScaleSheetLayoutView="100" workbookViewId="0">
      <selection activeCell="E12" sqref="E12"/>
    </sheetView>
  </sheetViews>
  <sheetFormatPr defaultColWidth="9.1796875" defaultRowHeight="14.5" x14ac:dyDescent="0.35"/>
  <cols>
    <col min="1" max="3" width="9.1796875" style="184"/>
    <col min="4" max="7" width="9.1796875" style="184" customWidth="1"/>
    <col min="8" max="8" width="50.26953125" style="184" customWidth="1"/>
    <col min="9" max="9" width="11.7265625" style="184" customWidth="1"/>
    <col min="10" max="10" width="19.54296875" style="184" customWidth="1"/>
    <col min="11" max="11" width="7.81640625" style="184" customWidth="1"/>
    <col min="12" max="12" width="11.7265625" style="184" customWidth="1"/>
    <col min="13" max="16384" width="9.1796875" style="184"/>
  </cols>
  <sheetData>
    <row r="1" spans="1:14" ht="18.5" x14ac:dyDescent="0.45">
      <c r="A1" s="685" t="s">
        <v>347</v>
      </c>
      <c r="B1" s="682"/>
      <c r="C1" s="682"/>
      <c r="D1" s="682"/>
      <c r="E1" s="682"/>
      <c r="F1" s="682"/>
      <c r="G1" s="682"/>
      <c r="H1" s="682"/>
      <c r="I1" s="682"/>
      <c r="J1" s="682"/>
      <c r="K1" s="682"/>
      <c r="L1" s="682"/>
      <c r="M1" s="682"/>
    </row>
    <row r="2" spans="1:14" ht="18.5" x14ac:dyDescent="0.45">
      <c r="A2" s="706"/>
      <c r="B2" s="706"/>
      <c r="C2" s="706"/>
      <c r="D2" s="706"/>
      <c r="E2" s="706"/>
      <c r="F2" s="706"/>
      <c r="G2" s="706"/>
      <c r="H2" s="706"/>
      <c r="I2" s="706"/>
      <c r="J2" s="706"/>
      <c r="K2" s="706"/>
      <c r="L2" s="706"/>
      <c r="M2" s="706"/>
    </row>
    <row r="3" spans="1:14" ht="18.5" x14ac:dyDescent="0.45">
      <c r="A3" s="682" t="s">
        <v>299</v>
      </c>
      <c r="B3" s="682"/>
      <c r="C3" s="682"/>
      <c r="D3" s="682"/>
      <c r="E3" s="682"/>
      <c r="F3" s="682"/>
      <c r="G3" s="682"/>
      <c r="H3" s="682"/>
      <c r="I3" s="682"/>
      <c r="J3" s="682"/>
      <c r="K3" s="682"/>
      <c r="L3" s="682"/>
      <c r="M3" s="682"/>
    </row>
    <row r="4" spans="1:14" ht="18.5" x14ac:dyDescent="0.45">
      <c r="A4" s="185"/>
      <c r="B4" s="185"/>
      <c r="C4" s="185"/>
      <c r="D4" s="185"/>
      <c r="E4" s="185"/>
      <c r="F4" s="185"/>
      <c r="G4" s="185"/>
      <c r="H4" s="185"/>
      <c r="I4" s="185"/>
      <c r="J4" s="185"/>
      <c r="K4" s="185"/>
      <c r="L4" s="185"/>
      <c r="M4" s="185"/>
    </row>
    <row r="5" spans="1:14" x14ac:dyDescent="0.35">
      <c r="A5" s="32"/>
      <c r="B5" s="32"/>
      <c r="C5" s="32"/>
      <c r="D5" s="32"/>
      <c r="E5" s="32"/>
      <c r="F5" s="32"/>
      <c r="G5" s="32"/>
      <c r="H5" s="32"/>
      <c r="I5" s="36" t="s">
        <v>185</v>
      </c>
      <c r="J5" s="41"/>
      <c r="K5" s="41"/>
      <c r="L5" s="36" t="s">
        <v>83</v>
      </c>
      <c r="M5" s="32"/>
      <c r="N5" s="32"/>
    </row>
    <row r="6" spans="1:14" x14ac:dyDescent="0.35">
      <c r="A6" s="41">
        <v>15.6</v>
      </c>
      <c r="B6" s="37" t="s">
        <v>20</v>
      </c>
      <c r="C6" s="32"/>
      <c r="D6" s="32"/>
      <c r="E6" s="32"/>
      <c r="F6" s="32"/>
      <c r="G6" s="32"/>
      <c r="H6" s="32"/>
      <c r="I6" s="41" t="s">
        <v>21</v>
      </c>
      <c r="J6" s="32"/>
      <c r="K6" s="32"/>
      <c r="L6" s="41" t="s">
        <v>21</v>
      </c>
      <c r="M6" s="32"/>
      <c r="N6" s="32"/>
    </row>
    <row r="7" spans="1:14" x14ac:dyDescent="0.35">
      <c r="A7" s="41"/>
      <c r="B7" s="57" t="s">
        <v>4</v>
      </c>
      <c r="D7" s="32"/>
      <c r="E7" s="32"/>
      <c r="F7" s="32"/>
      <c r="G7" s="32"/>
      <c r="H7" s="110" t="s">
        <v>34</v>
      </c>
      <c r="I7" s="82">
        <f>L11</f>
        <v>0</v>
      </c>
      <c r="J7" s="46" t="s">
        <v>28</v>
      </c>
      <c r="K7" s="46"/>
      <c r="L7" s="47">
        <v>2</v>
      </c>
      <c r="M7" s="46" t="s">
        <v>28</v>
      </c>
      <c r="N7" s="32"/>
    </row>
    <row r="8" spans="1:14" x14ac:dyDescent="0.35">
      <c r="A8" s="41"/>
      <c r="B8" s="32" t="s">
        <v>86</v>
      </c>
      <c r="D8" s="23"/>
      <c r="E8" s="23"/>
      <c r="F8" s="23"/>
      <c r="G8" s="23"/>
      <c r="H8" s="23"/>
      <c r="I8" s="47"/>
      <c r="J8" s="85"/>
      <c r="K8" s="85"/>
      <c r="L8" s="47">
        <v>0</v>
      </c>
      <c r="M8" s="46" t="s">
        <v>28</v>
      </c>
      <c r="N8" s="32"/>
    </row>
    <row r="9" spans="1:14" ht="15" thickBot="1" x14ac:dyDescent="0.4">
      <c r="A9" s="41"/>
      <c r="B9" s="32" t="s">
        <v>87</v>
      </c>
      <c r="D9" s="32"/>
      <c r="E9" s="32"/>
      <c r="F9" s="32"/>
      <c r="G9" s="32"/>
      <c r="H9" s="32"/>
      <c r="I9" s="53">
        <v>0</v>
      </c>
      <c r="J9" s="82"/>
      <c r="L9" s="47">
        <v>0</v>
      </c>
      <c r="M9" s="46" t="s">
        <v>28</v>
      </c>
      <c r="N9" s="32"/>
    </row>
    <row r="10" spans="1:14" ht="19" thickBot="1" x14ac:dyDescent="0.5">
      <c r="A10" s="41"/>
      <c r="B10" s="32" t="s">
        <v>300</v>
      </c>
      <c r="D10" s="32"/>
      <c r="E10" s="32"/>
      <c r="F10" s="32"/>
      <c r="G10" s="32"/>
      <c r="H10" s="32"/>
      <c r="I10" s="53">
        <v>2</v>
      </c>
      <c r="J10" s="87" t="s">
        <v>77</v>
      </c>
      <c r="K10" s="82"/>
      <c r="L10" s="47">
        <v>-2</v>
      </c>
      <c r="M10" s="46" t="s">
        <v>28</v>
      </c>
      <c r="N10" s="32"/>
    </row>
    <row r="11" spans="1:14" ht="15" thickBot="1" x14ac:dyDescent="0.4">
      <c r="A11" s="41"/>
      <c r="B11" s="75" t="s">
        <v>88</v>
      </c>
      <c r="D11" s="32"/>
      <c r="E11" s="32"/>
      <c r="F11" s="32"/>
      <c r="G11" s="32"/>
      <c r="H11" s="32"/>
      <c r="I11" s="55">
        <f>SUM(I7:I10)</f>
        <v>2</v>
      </c>
      <c r="J11" s="144" t="s">
        <v>37</v>
      </c>
      <c r="L11" s="55">
        <f>L7+L8+L9+L10</f>
        <v>0</v>
      </c>
      <c r="M11" s="46" t="s">
        <v>56</v>
      </c>
      <c r="N11" s="32"/>
    </row>
    <row r="12" spans="1:14" ht="15" thickTop="1" x14ac:dyDescent="0.35">
      <c r="A12" s="41"/>
      <c r="B12" s="41"/>
      <c r="C12" s="32"/>
      <c r="D12" s="32"/>
      <c r="E12" s="32"/>
      <c r="F12" s="32"/>
      <c r="G12" s="32"/>
      <c r="H12" s="90"/>
      <c r="I12" s="98" t="s">
        <v>31</v>
      </c>
      <c r="J12" s="82"/>
      <c r="K12" s="82"/>
      <c r="L12" s="98" t="s">
        <v>31</v>
      </c>
      <c r="M12" s="32"/>
      <c r="N12" s="32"/>
    </row>
    <row r="13" spans="1:14" x14ac:dyDescent="0.35">
      <c r="A13" s="41"/>
      <c r="B13" s="41"/>
      <c r="C13" s="32"/>
      <c r="D13" s="32"/>
      <c r="E13" s="32"/>
      <c r="F13" s="32"/>
      <c r="G13" s="32"/>
      <c r="H13" s="90"/>
      <c r="I13" s="98"/>
      <c r="J13" s="82"/>
      <c r="K13" s="82"/>
      <c r="L13" s="98"/>
      <c r="M13" s="32"/>
      <c r="N13" s="32"/>
    </row>
    <row r="14" spans="1:14" ht="15" customHeight="1" x14ac:dyDescent="0.35">
      <c r="A14" s="41"/>
      <c r="B14" s="775"/>
      <c r="C14" s="775"/>
      <c r="D14" s="775"/>
      <c r="E14" s="775"/>
      <c r="F14" s="775"/>
      <c r="G14" s="775"/>
      <c r="H14" s="775"/>
      <c r="I14" s="775"/>
      <c r="J14" s="193"/>
      <c r="K14" s="82"/>
      <c r="L14" s="82"/>
      <c r="M14" s="32"/>
      <c r="N14" s="32"/>
    </row>
    <row r="15" spans="1:14" x14ac:dyDescent="0.35">
      <c r="B15" s="681"/>
      <c r="C15" s="681"/>
      <c r="D15" s="681"/>
      <c r="E15" s="681"/>
      <c r="F15" s="681"/>
      <c r="G15" s="681"/>
      <c r="H15" s="681"/>
      <c r="I15" s="681"/>
    </row>
    <row r="16" spans="1:14" x14ac:dyDescent="0.35">
      <c r="A16" s="2" t="s">
        <v>29</v>
      </c>
      <c r="B16" s="318"/>
      <c r="C16" s="681"/>
      <c r="D16" s="681"/>
      <c r="E16" s="681"/>
      <c r="F16" s="78"/>
      <c r="G16" s="78"/>
      <c r="H16" s="78"/>
      <c r="I16" s="78"/>
    </row>
    <row r="17" spans="1:9" x14ac:dyDescent="0.35">
      <c r="A17" s="98" t="s">
        <v>31</v>
      </c>
      <c r="B17" s="99" t="s">
        <v>32</v>
      </c>
      <c r="C17" s="33"/>
      <c r="F17" s="78"/>
      <c r="G17" s="78"/>
      <c r="H17" s="78"/>
      <c r="I17" s="78"/>
    </row>
    <row r="18" spans="1:9" x14ac:dyDescent="0.35">
      <c r="A18" s="100" t="s">
        <v>34</v>
      </c>
      <c r="B18" s="99" t="s">
        <v>35</v>
      </c>
      <c r="C18" s="101"/>
      <c r="D18" s="78"/>
      <c r="E18" s="78"/>
    </row>
    <row r="19" spans="1:9" x14ac:dyDescent="0.35">
      <c r="A19" s="77" t="s">
        <v>28</v>
      </c>
      <c r="B19" s="99" t="s">
        <v>30</v>
      </c>
      <c r="C19" s="99"/>
      <c r="D19" s="76"/>
      <c r="E19" s="76"/>
    </row>
    <row r="20" spans="1:9" x14ac:dyDescent="0.35">
      <c r="A20" s="79" t="s">
        <v>37</v>
      </c>
      <c r="B20" s="99" t="s">
        <v>108</v>
      </c>
      <c r="C20" s="101"/>
      <c r="D20" s="78"/>
      <c r="E20" s="78"/>
      <c r="F20" s="78"/>
      <c r="G20" s="78"/>
      <c r="H20" s="78"/>
    </row>
    <row r="21" spans="1:9" s="18" customFormat="1" x14ac:dyDescent="0.35">
      <c r="A21" s="143" t="s">
        <v>37</v>
      </c>
      <c r="B21" s="99" t="s">
        <v>355</v>
      </c>
    </row>
    <row r="22" spans="1:9" x14ac:dyDescent="0.35">
      <c r="C22" s="681"/>
      <c r="D22" s="681"/>
      <c r="E22" s="681"/>
      <c r="F22" s="681"/>
      <c r="G22" s="681"/>
      <c r="H22" s="681"/>
    </row>
    <row r="23" spans="1:9" x14ac:dyDescent="0.35">
      <c r="C23" s="681"/>
      <c r="D23" s="681"/>
      <c r="E23" s="681"/>
      <c r="F23" s="681"/>
      <c r="G23" s="681"/>
      <c r="H23" s="681"/>
    </row>
    <row r="24" spans="1:9" x14ac:dyDescent="0.35">
      <c r="C24" s="681"/>
      <c r="D24" s="681"/>
      <c r="E24" s="681"/>
      <c r="F24" s="681"/>
      <c r="G24" s="681"/>
      <c r="H24" s="681"/>
    </row>
    <row r="25" spans="1:9" x14ac:dyDescent="0.35">
      <c r="C25" s="681"/>
      <c r="D25" s="681"/>
      <c r="E25" s="681"/>
      <c r="F25" s="681"/>
      <c r="G25" s="681"/>
      <c r="H25" s="681"/>
    </row>
    <row r="26" spans="1:9" ht="36" customHeight="1" x14ac:dyDescent="0.35">
      <c r="C26" s="78"/>
      <c r="D26" s="78"/>
      <c r="E26" s="78"/>
      <c r="F26" s="78"/>
      <c r="G26" s="78"/>
      <c r="H26" s="78"/>
    </row>
    <row r="27" spans="1:9" ht="36" customHeight="1" x14ac:dyDescent="0.35">
      <c r="C27" s="78"/>
      <c r="D27" s="78"/>
      <c r="E27" s="78"/>
      <c r="F27" s="78"/>
      <c r="G27" s="78"/>
      <c r="H27" s="78"/>
    </row>
    <row r="28" spans="1:9" ht="36" customHeight="1" x14ac:dyDescent="0.35">
      <c r="C28" s="78"/>
      <c r="D28" s="78"/>
      <c r="E28" s="78"/>
      <c r="F28" s="78"/>
      <c r="G28" s="78"/>
      <c r="H28" s="78"/>
    </row>
    <row r="29" spans="1:9" ht="51" customHeight="1" x14ac:dyDescent="0.35">
      <c r="C29" s="78"/>
      <c r="D29" s="78"/>
      <c r="E29" s="78"/>
      <c r="F29" s="78"/>
      <c r="G29" s="78"/>
      <c r="H29" s="78"/>
    </row>
    <row r="30" spans="1:9" ht="51" customHeight="1" x14ac:dyDescent="0.35">
      <c r="C30" s="78"/>
      <c r="D30" s="78"/>
      <c r="E30" s="78"/>
      <c r="F30" s="78"/>
      <c r="G30" s="78"/>
      <c r="H30" s="78"/>
    </row>
    <row r="31" spans="1:9" ht="51" customHeight="1" x14ac:dyDescent="0.35">
      <c r="C31" s="78"/>
      <c r="D31" s="78"/>
      <c r="E31" s="78"/>
      <c r="F31" s="78"/>
      <c r="G31" s="78"/>
      <c r="H31" s="78"/>
    </row>
    <row r="32" spans="1:9" ht="51" customHeight="1" x14ac:dyDescent="0.35">
      <c r="C32" s="78"/>
      <c r="D32" s="78"/>
      <c r="E32" s="78"/>
      <c r="F32" s="78"/>
      <c r="G32" s="78"/>
      <c r="H32" s="78"/>
    </row>
    <row r="33" spans="2:9" ht="51" customHeight="1" x14ac:dyDescent="0.35"/>
    <row r="35" spans="2:9" x14ac:dyDescent="0.35">
      <c r="B35" s="78"/>
      <c r="C35" s="78"/>
      <c r="D35" s="78"/>
      <c r="E35" s="78"/>
      <c r="F35" s="78"/>
      <c r="G35" s="78"/>
      <c r="H35" s="78"/>
      <c r="I35" s="78"/>
    </row>
    <row r="36" spans="2:9" x14ac:dyDescent="0.35">
      <c r="B36" s="78"/>
      <c r="C36" s="78"/>
      <c r="D36" s="78"/>
      <c r="E36" s="78"/>
      <c r="F36" s="78"/>
      <c r="G36" s="78"/>
      <c r="H36" s="78"/>
      <c r="I36" s="78"/>
    </row>
    <row r="37" spans="2:9" x14ac:dyDescent="0.35">
      <c r="B37" s="78"/>
      <c r="C37" s="78"/>
      <c r="D37" s="78"/>
      <c r="E37" s="78"/>
      <c r="F37" s="78"/>
      <c r="G37" s="78"/>
      <c r="H37" s="78"/>
      <c r="I37" s="78"/>
    </row>
    <row r="38" spans="2:9" x14ac:dyDescent="0.35">
      <c r="B38" s="78"/>
      <c r="C38" s="78"/>
      <c r="D38" s="78"/>
      <c r="E38" s="78"/>
      <c r="F38" s="78"/>
      <c r="G38" s="78"/>
      <c r="H38" s="78"/>
      <c r="I38" s="78"/>
    </row>
    <row r="39" spans="2:9" x14ac:dyDescent="0.35">
      <c r="B39" s="681"/>
      <c r="C39" s="681"/>
      <c r="D39" s="681"/>
      <c r="E39" s="681"/>
      <c r="F39" s="681"/>
      <c r="G39" s="681"/>
      <c r="H39" s="681"/>
      <c r="I39" s="681"/>
    </row>
    <row r="40" spans="2:9" x14ac:dyDescent="0.35">
      <c r="B40" s="681"/>
      <c r="C40" s="681"/>
      <c r="D40" s="681"/>
      <c r="E40" s="681"/>
      <c r="F40" s="681"/>
      <c r="G40" s="681"/>
      <c r="H40" s="681"/>
      <c r="I40" s="681"/>
    </row>
    <row r="41" spans="2:9" x14ac:dyDescent="0.35">
      <c r="B41" s="681"/>
      <c r="C41" s="681"/>
      <c r="D41" s="681"/>
      <c r="E41" s="681"/>
      <c r="F41" s="681"/>
      <c r="G41" s="681"/>
      <c r="H41" s="681"/>
      <c r="I41" s="681"/>
    </row>
    <row r="42" spans="2:9" x14ac:dyDescent="0.35">
      <c r="B42" s="681"/>
      <c r="C42" s="681"/>
      <c r="D42" s="681"/>
      <c r="E42" s="681"/>
      <c r="F42" s="681"/>
      <c r="G42" s="681"/>
      <c r="H42" s="681"/>
      <c r="I42" s="681"/>
    </row>
    <row r="43" spans="2:9" x14ac:dyDescent="0.35">
      <c r="B43" s="681"/>
      <c r="C43" s="681"/>
      <c r="D43" s="681"/>
      <c r="E43" s="681"/>
      <c r="F43" s="681"/>
      <c r="G43" s="681"/>
      <c r="H43" s="681"/>
      <c r="I43" s="681"/>
    </row>
    <row r="44" spans="2:9" x14ac:dyDescent="0.35">
      <c r="B44" s="681"/>
      <c r="C44" s="681"/>
      <c r="D44" s="681"/>
      <c r="E44" s="681"/>
      <c r="F44" s="681"/>
      <c r="G44" s="681"/>
      <c r="H44" s="681"/>
      <c r="I44" s="681"/>
    </row>
    <row r="45" spans="2:9" x14ac:dyDescent="0.35">
      <c r="B45" s="681"/>
      <c r="C45" s="681"/>
      <c r="D45" s="681"/>
      <c r="E45" s="681"/>
      <c r="F45" s="681"/>
      <c r="G45" s="681"/>
      <c r="H45" s="681"/>
      <c r="I45" s="681"/>
    </row>
    <row r="46" spans="2:9" x14ac:dyDescent="0.35">
      <c r="B46" s="681"/>
      <c r="C46" s="681"/>
      <c r="D46" s="681"/>
      <c r="E46" s="681"/>
      <c r="F46" s="681"/>
      <c r="G46" s="681"/>
      <c r="H46" s="681"/>
      <c r="I46" s="681"/>
    </row>
    <row r="47" spans="2:9" x14ac:dyDescent="0.35">
      <c r="B47" s="681"/>
      <c r="C47" s="681"/>
      <c r="D47" s="681"/>
      <c r="E47" s="681"/>
      <c r="F47" s="681"/>
      <c r="G47" s="681"/>
      <c r="H47" s="681"/>
      <c r="I47" s="681"/>
    </row>
    <row r="48" spans="2:9" x14ac:dyDescent="0.35">
      <c r="B48" s="681"/>
      <c r="C48" s="681"/>
      <c r="D48" s="681"/>
      <c r="E48" s="681"/>
      <c r="F48" s="681"/>
      <c r="G48" s="681"/>
      <c r="H48" s="681"/>
      <c r="I48" s="681"/>
    </row>
    <row r="49" spans="2:9" x14ac:dyDescent="0.35">
      <c r="B49" s="681"/>
      <c r="C49" s="681"/>
      <c r="D49" s="681"/>
      <c r="E49" s="681"/>
      <c r="F49" s="681"/>
      <c r="G49" s="681"/>
      <c r="H49" s="681"/>
      <c r="I49" s="681"/>
    </row>
    <row r="55" spans="2:9" x14ac:dyDescent="0.35">
      <c r="C55" s="681"/>
      <c r="D55" s="681"/>
    </row>
    <row r="71" spans="3:8" x14ac:dyDescent="0.35">
      <c r="C71" s="681"/>
      <c r="D71" s="681"/>
      <c r="E71" s="681"/>
      <c r="F71" s="681"/>
      <c r="G71" s="681"/>
      <c r="H71" s="681"/>
    </row>
    <row r="72" spans="3:8" x14ac:dyDescent="0.35">
      <c r="C72" s="681"/>
      <c r="D72" s="681"/>
      <c r="E72" s="681"/>
      <c r="F72" s="681"/>
      <c r="G72" s="681"/>
      <c r="H72" s="681"/>
    </row>
    <row r="73" spans="3:8" x14ac:dyDescent="0.35">
      <c r="C73" s="681"/>
      <c r="D73" s="681"/>
      <c r="E73" s="681"/>
      <c r="F73" s="681"/>
      <c r="G73" s="681"/>
      <c r="H73" s="681"/>
    </row>
    <row r="74" spans="3:8" x14ac:dyDescent="0.35">
      <c r="C74" s="681"/>
      <c r="D74" s="681"/>
      <c r="E74" s="681"/>
      <c r="F74" s="681"/>
      <c r="G74" s="681"/>
      <c r="H74" s="681"/>
    </row>
    <row r="75" spans="3:8" x14ac:dyDescent="0.35">
      <c r="C75" s="681"/>
      <c r="D75" s="681"/>
      <c r="E75" s="681"/>
      <c r="F75" s="681"/>
      <c r="G75" s="681"/>
      <c r="H75" s="681"/>
    </row>
    <row r="76" spans="3:8" x14ac:dyDescent="0.35">
      <c r="C76" s="681"/>
      <c r="D76" s="681"/>
      <c r="E76" s="681"/>
      <c r="F76" s="681"/>
      <c r="G76" s="681"/>
      <c r="H76" s="681"/>
    </row>
    <row r="77" spans="3:8" x14ac:dyDescent="0.35">
      <c r="C77" s="681"/>
      <c r="D77" s="681"/>
      <c r="E77" s="681"/>
      <c r="F77" s="681"/>
      <c r="G77" s="681"/>
      <c r="H77" s="681"/>
    </row>
    <row r="78" spans="3:8" x14ac:dyDescent="0.35">
      <c r="C78" s="681"/>
      <c r="D78" s="681"/>
      <c r="E78" s="681"/>
      <c r="F78" s="681"/>
      <c r="G78" s="681"/>
      <c r="H78" s="681"/>
    </row>
    <row r="79" spans="3:8" x14ac:dyDescent="0.35">
      <c r="C79" s="681"/>
      <c r="D79" s="681"/>
      <c r="E79" s="681"/>
      <c r="F79" s="681"/>
      <c r="G79" s="681"/>
      <c r="H79" s="681"/>
    </row>
    <row r="80" spans="3:8" x14ac:dyDescent="0.35">
      <c r="C80" s="681"/>
      <c r="D80" s="681"/>
      <c r="E80" s="681"/>
      <c r="F80" s="681"/>
      <c r="G80" s="681"/>
      <c r="H80" s="681"/>
    </row>
    <row r="81" spans="2:9" x14ac:dyDescent="0.35">
      <c r="C81" s="681"/>
      <c r="D81" s="681"/>
      <c r="E81" s="681"/>
      <c r="F81" s="681"/>
      <c r="G81" s="681"/>
      <c r="H81" s="681"/>
    </row>
    <row r="85" spans="2:9" x14ac:dyDescent="0.35">
      <c r="B85" s="681"/>
      <c r="C85" s="681"/>
      <c r="D85" s="681"/>
      <c r="E85" s="681"/>
      <c r="F85" s="681"/>
      <c r="G85" s="681"/>
      <c r="H85" s="681"/>
      <c r="I85" s="681"/>
    </row>
    <row r="86" spans="2:9" x14ac:dyDescent="0.35">
      <c r="B86" s="681"/>
      <c r="C86" s="681"/>
      <c r="D86" s="681"/>
      <c r="E86" s="681"/>
      <c r="F86" s="681"/>
      <c r="G86" s="681"/>
      <c r="H86" s="681"/>
      <c r="I86" s="681"/>
    </row>
    <row r="87" spans="2:9" x14ac:dyDescent="0.35">
      <c r="B87" s="681"/>
      <c r="C87" s="681"/>
      <c r="D87" s="681"/>
      <c r="E87" s="681"/>
      <c r="F87" s="681"/>
      <c r="G87" s="681"/>
      <c r="H87" s="681"/>
      <c r="I87" s="681"/>
    </row>
    <row r="88" spans="2:9" x14ac:dyDescent="0.35">
      <c r="B88" s="681"/>
      <c r="C88" s="681"/>
      <c r="D88" s="681"/>
      <c r="E88" s="681"/>
      <c r="F88" s="681"/>
      <c r="G88" s="681"/>
      <c r="H88" s="681"/>
      <c r="I88" s="681"/>
    </row>
    <row r="89" spans="2:9" x14ac:dyDescent="0.35">
      <c r="B89" s="681"/>
      <c r="C89" s="681"/>
      <c r="D89" s="681"/>
      <c r="E89" s="681"/>
      <c r="F89" s="681"/>
      <c r="G89" s="681"/>
      <c r="H89" s="681"/>
      <c r="I89" s="681"/>
    </row>
    <row r="90" spans="2:9" x14ac:dyDescent="0.35">
      <c r="B90" s="681"/>
      <c r="C90" s="681"/>
      <c r="D90" s="681"/>
      <c r="E90" s="681"/>
      <c r="F90" s="681"/>
      <c r="G90" s="681"/>
      <c r="H90" s="681"/>
      <c r="I90" s="681"/>
    </row>
    <row r="91" spans="2:9" x14ac:dyDescent="0.35">
      <c r="B91" s="681"/>
      <c r="C91" s="681"/>
      <c r="D91" s="681"/>
      <c r="E91" s="681"/>
      <c r="F91" s="681"/>
      <c r="G91" s="681"/>
      <c r="H91" s="681"/>
      <c r="I91" s="681"/>
    </row>
    <row r="92" spans="2:9" x14ac:dyDescent="0.35">
      <c r="B92" s="681"/>
      <c r="C92" s="681"/>
      <c r="D92" s="681"/>
      <c r="E92" s="681"/>
      <c r="F92" s="681"/>
      <c r="G92" s="681"/>
      <c r="H92" s="681"/>
      <c r="I92" s="681"/>
    </row>
    <row r="93" spans="2:9" x14ac:dyDescent="0.35">
      <c r="B93" s="681"/>
      <c r="C93" s="681"/>
      <c r="D93" s="681"/>
      <c r="E93" s="681"/>
      <c r="F93" s="681"/>
      <c r="G93" s="681"/>
      <c r="H93" s="681"/>
      <c r="I93" s="681"/>
    </row>
    <row r="94" spans="2:9" x14ac:dyDescent="0.35">
      <c r="B94" s="681"/>
      <c r="C94" s="681"/>
      <c r="D94" s="681"/>
      <c r="E94" s="681"/>
      <c r="F94" s="681"/>
      <c r="G94" s="681"/>
      <c r="H94" s="681"/>
      <c r="I94" s="681"/>
    </row>
    <row r="95" spans="2:9" x14ac:dyDescent="0.35">
      <c r="B95" s="681"/>
      <c r="C95" s="681"/>
      <c r="D95" s="681"/>
      <c r="E95" s="681"/>
      <c r="F95" s="681"/>
      <c r="G95" s="681"/>
      <c r="H95" s="681"/>
      <c r="I95" s="681"/>
    </row>
    <row r="96" spans="2:9" x14ac:dyDescent="0.35">
      <c r="B96" s="681"/>
      <c r="C96" s="681"/>
      <c r="D96" s="681"/>
      <c r="E96" s="681"/>
      <c r="F96" s="681"/>
      <c r="G96" s="681"/>
      <c r="H96" s="681"/>
      <c r="I96" s="681"/>
    </row>
    <row r="97" spans="2:9" x14ac:dyDescent="0.35">
      <c r="B97" s="681"/>
      <c r="C97" s="681"/>
      <c r="D97" s="681"/>
      <c r="E97" s="681"/>
      <c r="F97" s="681"/>
      <c r="G97" s="681"/>
      <c r="H97" s="681"/>
      <c r="I97" s="681"/>
    </row>
    <row r="98" spans="2:9" x14ac:dyDescent="0.35">
      <c r="B98" s="681"/>
      <c r="C98" s="681"/>
      <c r="D98" s="681"/>
      <c r="E98" s="681"/>
      <c r="F98" s="681"/>
      <c r="G98" s="681"/>
      <c r="H98" s="681"/>
      <c r="I98" s="681"/>
    </row>
    <row r="99" spans="2:9" x14ac:dyDescent="0.35">
      <c r="B99" s="681"/>
      <c r="C99" s="681"/>
      <c r="D99" s="681"/>
      <c r="E99" s="681"/>
      <c r="F99" s="681"/>
      <c r="G99" s="681"/>
      <c r="H99" s="681"/>
      <c r="I99" s="681"/>
    </row>
    <row r="104" spans="2:9" x14ac:dyDescent="0.35">
      <c r="C104" s="681"/>
      <c r="D104" s="681"/>
      <c r="E104" s="681"/>
      <c r="F104" s="681"/>
      <c r="G104" s="681"/>
    </row>
    <row r="105" spans="2:9" x14ac:dyDescent="0.35">
      <c r="C105" s="681"/>
      <c r="D105" s="681"/>
      <c r="E105" s="681"/>
      <c r="F105" s="681"/>
      <c r="G105" s="681"/>
    </row>
    <row r="106" spans="2:9" x14ac:dyDescent="0.35">
      <c r="C106" s="681"/>
      <c r="D106" s="681"/>
      <c r="E106" s="681"/>
      <c r="F106" s="681"/>
      <c r="G106" s="681"/>
    </row>
    <row r="107" spans="2:9" x14ac:dyDescent="0.35">
      <c r="C107" s="681"/>
      <c r="D107" s="681"/>
      <c r="E107" s="681"/>
      <c r="F107" s="681"/>
      <c r="G107" s="681"/>
    </row>
    <row r="110" spans="2:9" x14ac:dyDescent="0.35">
      <c r="C110" s="681"/>
      <c r="D110" s="681"/>
      <c r="E110" s="681"/>
      <c r="F110" s="681"/>
      <c r="G110" s="681"/>
    </row>
    <row r="111" spans="2:9" x14ac:dyDescent="0.35">
      <c r="C111" s="681"/>
      <c r="D111" s="681"/>
      <c r="E111" s="681"/>
      <c r="F111" s="681"/>
      <c r="G111" s="681"/>
    </row>
    <row r="112" spans="2:9" x14ac:dyDescent="0.35">
      <c r="C112" s="681"/>
      <c r="D112" s="681"/>
      <c r="E112" s="681"/>
      <c r="F112" s="681"/>
      <c r="G112" s="681"/>
    </row>
    <row r="115" spans="2:9" x14ac:dyDescent="0.35">
      <c r="B115" s="681"/>
      <c r="C115" s="681"/>
      <c r="D115" s="681"/>
      <c r="E115" s="681"/>
      <c r="F115" s="681"/>
      <c r="G115" s="681"/>
      <c r="H115" s="681"/>
      <c r="I115" s="681"/>
    </row>
    <row r="116" spans="2:9" x14ac:dyDescent="0.35">
      <c r="B116" s="681"/>
      <c r="C116" s="681"/>
      <c r="D116" s="681"/>
      <c r="E116" s="681"/>
      <c r="F116" s="681"/>
      <c r="G116" s="681"/>
      <c r="H116" s="681"/>
      <c r="I116" s="681"/>
    </row>
    <row r="117" spans="2:9" x14ac:dyDescent="0.35">
      <c r="B117" s="681"/>
      <c r="C117" s="681"/>
      <c r="D117" s="681"/>
      <c r="E117" s="681"/>
      <c r="F117" s="681"/>
      <c r="G117" s="681"/>
      <c r="H117" s="681"/>
      <c r="I117" s="681"/>
    </row>
    <row r="118" spans="2:9" x14ac:dyDescent="0.35">
      <c r="B118" s="681"/>
      <c r="C118" s="681"/>
      <c r="D118" s="681"/>
      <c r="E118" s="681"/>
      <c r="F118" s="681"/>
      <c r="G118" s="681"/>
      <c r="H118" s="681"/>
      <c r="I118" s="681"/>
    </row>
    <row r="119" spans="2:9" x14ac:dyDescent="0.35">
      <c r="B119" s="681"/>
      <c r="C119" s="681"/>
      <c r="D119" s="681"/>
      <c r="E119" s="681"/>
      <c r="F119" s="681"/>
      <c r="G119" s="681"/>
      <c r="H119" s="681"/>
      <c r="I119" s="681"/>
    </row>
    <row r="120" spans="2:9" x14ac:dyDescent="0.35">
      <c r="B120" s="681"/>
      <c r="C120" s="681"/>
      <c r="D120" s="681"/>
      <c r="E120" s="681"/>
      <c r="F120" s="681"/>
      <c r="G120" s="681"/>
      <c r="H120" s="681"/>
      <c r="I120" s="681"/>
    </row>
    <row r="121" spans="2:9" x14ac:dyDescent="0.35">
      <c r="B121" s="681"/>
      <c r="C121" s="681"/>
      <c r="D121" s="681"/>
      <c r="E121" s="681"/>
      <c r="F121" s="681"/>
      <c r="G121" s="681"/>
      <c r="H121" s="681"/>
      <c r="I121" s="681"/>
    </row>
    <row r="122" spans="2:9" x14ac:dyDescent="0.35">
      <c r="B122" s="681"/>
      <c r="C122" s="681"/>
      <c r="D122" s="681"/>
      <c r="E122" s="681"/>
      <c r="F122" s="681"/>
      <c r="G122" s="681"/>
      <c r="H122" s="681"/>
      <c r="I122" s="681"/>
    </row>
    <row r="123" spans="2:9" x14ac:dyDescent="0.35">
      <c r="B123" s="681"/>
      <c r="C123" s="681"/>
      <c r="D123" s="681"/>
      <c r="E123" s="681"/>
      <c r="F123" s="681"/>
      <c r="G123" s="681"/>
      <c r="H123" s="681"/>
      <c r="I123" s="681"/>
    </row>
    <row r="124" spans="2:9" x14ac:dyDescent="0.35">
      <c r="B124" s="681"/>
      <c r="C124" s="681"/>
      <c r="D124" s="681"/>
      <c r="E124" s="681"/>
      <c r="F124" s="681"/>
      <c r="G124" s="681"/>
      <c r="H124" s="681"/>
      <c r="I124" s="681"/>
    </row>
    <row r="125" spans="2:9" x14ac:dyDescent="0.35">
      <c r="B125" s="681"/>
      <c r="C125" s="681"/>
      <c r="D125" s="681"/>
      <c r="E125" s="681"/>
      <c r="F125" s="681"/>
      <c r="G125" s="681"/>
      <c r="H125" s="681"/>
      <c r="I125" s="681"/>
    </row>
    <row r="126" spans="2:9" x14ac:dyDescent="0.35">
      <c r="B126" s="681"/>
      <c r="C126" s="681"/>
      <c r="D126" s="681"/>
      <c r="E126" s="681"/>
      <c r="F126" s="681"/>
      <c r="G126" s="681"/>
      <c r="H126" s="681"/>
      <c r="I126" s="681"/>
    </row>
    <row r="127" spans="2:9" x14ac:dyDescent="0.35">
      <c r="B127" s="681"/>
      <c r="C127" s="681"/>
      <c r="D127" s="681"/>
      <c r="E127" s="681"/>
      <c r="F127" s="681"/>
      <c r="G127" s="681"/>
      <c r="H127" s="681"/>
      <c r="I127" s="681"/>
    </row>
    <row r="128" spans="2:9" x14ac:dyDescent="0.35">
      <c r="B128" s="681"/>
      <c r="C128" s="681"/>
      <c r="D128" s="681"/>
      <c r="E128" s="681"/>
      <c r="F128" s="681"/>
      <c r="G128" s="681"/>
      <c r="H128" s="681"/>
      <c r="I128" s="681"/>
    </row>
    <row r="129" spans="2:9" x14ac:dyDescent="0.35">
      <c r="B129" s="681"/>
      <c r="C129" s="681"/>
      <c r="D129" s="681"/>
      <c r="E129" s="681"/>
      <c r="F129" s="681"/>
      <c r="G129" s="681"/>
      <c r="H129" s="681"/>
      <c r="I129" s="681"/>
    </row>
    <row r="135" spans="2:9" x14ac:dyDescent="0.35">
      <c r="C135" s="681"/>
      <c r="D135" s="681"/>
      <c r="E135" s="681"/>
      <c r="F135" s="681"/>
      <c r="G135" s="681"/>
      <c r="H135" s="681"/>
    </row>
    <row r="136" spans="2:9" x14ac:dyDescent="0.35">
      <c r="C136" s="681"/>
      <c r="D136" s="681"/>
      <c r="E136" s="681"/>
      <c r="F136" s="681"/>
      <c r="G136" s="681"/>
      <c r="H136" s="681"/>
    </row>
    <row r="137" spans="2:9" x14ac:dyDescent="0.35">
      <c r="C137" s="681"/>
      <c r="D137" s="681"/>
      <c r="E137" s="681"/>
      <c r="F137" s="681"/>
      <c r="G137" s="681"/>
      <c r="H137" s="681"/>
    </row>
    <row r="138" spans="2:9" x14ac:dyDescent="0.35">
      <c r="C138" s="681"/>
      <c r="D138" s="681"/>
      <c r="E138" s="681"/>
      <c r="F138" s="681"/>
      <c r="G138" s="681"/>
      <c r="H138" s="681"/>
    </row>
    <row r="139" spans="2:9" x14ac:dyDescent="0.35">
      <c r="C139" s="681"/>
      <c r="D139" s="681"/>
      <c r="E139" s="681"/>
      <c r="F139" s="681"/>
      <c r="G139" s="681"/>
      <c r="H139" s="681"/>
    </row>
    <row r="140" spans="2:9" x14ac:dyDescent="0.35">
      <c r="C140" s="681"/>
      <c r="D140" s="681"/>
      <c r="E140" s="681"/>
      <c r="F140" s="681"/>
      <c r="G140" s="681"/>
      <c r="H140" s="681"/>
    </row>
    <row r="141" spans="2:9" x14ac:dyDescent="0.35">
      <c r="C141" s="681"/>
      <c r="D141" s="681"/>
      <c r="E141" s="681"/>
      <c r="F141" s="681"/>
      <c r="G141" s="681"/>
      <c r="H141" s="681"/>
    </row>
    <row r="142" spans="2:9" x14ac:dyDescent="0.35">
      <c r="C142" s="681"/>
      <c r="D142" s="681"/>
      <c r="E142" s="681"/>
      <c r="F142" s="681"/>
      <c r="G142" s="681"/>
      <c r="H142" s="681"/>
    </row>
    <row r="143" spans="2:9" x14ac:dyDescent="0.35">
      <c r="C143" s="681"/>
      <c r="D143" s="681"/>
      <c r="E143" s="681"/>
      <c r="F143" s="681"/>
      <c r="G143" s="681"/>
      <c r="H143" s="681"/>
    </row>
    <row r="144" spans="2:9" x14ac:dyDescent="0.35">
      <c r="C144" s="681"/>
      <c r="D144" s="681"/>
      <c r="E144" s="681"/>
      <c r="F144" s="681"/>
      <c r="G144" s="681"/>
      <c r="H144" s="681"/>
    </row>
    <row r="145" spans="2:9" x14ac:dyDescent="0.35">
      <c r="C145" s="681"/>
      <c r="D145" s="681"/>
      <c r="E145" s="681"/>
      <c r="F145" s="681"/>
      <c r="G145" s="681"/>
      <c r="H145" s="681"/>
    </row>
    <row r="146" spans="2:9" x14ac:dyDescent="0.35">
      <c r="C146" s="681"/>
      <c r="D146" s="681"/>
      <c r="E146" s="681"/>
      <c r="F146" s="681"/>
      <c r="G146" s="681"/>
      <c r="H146" s="681"/>
    </row>
    <row r="147" spans="2:9" x14ac:dyDescent="0.35">
      <c r="C147" s="681"/>
      <c r="D147" s="681"/>
      <c r="E147" s="681"/>
      <c r="F147" s="681"/>
      <c r="G147" s="681"/>
      <c r="H147" s="681"/>
    </row>
    <row r="148" spans="2:9" x14ac:dyDescent="0.35">
      <c r="C148" s="681"/>
      <c r="D148" s="681"/>
      <c r="E148" s="681"/>
      <c r="F148" s="681"/>
      <c r="G148" s="681"/>
      <c r="H148" s="681"/>
    </row>
    <row r="149" spans="2:9" x14ac:dyDescent="0.35">
      <c r="C149" s="681"/>
      <c r="D149" s="681"/>
      <c r="E149" s="681"/>
      <c r="F149" s="681"/>
      <c r="G149" s="681"/>
      <c r="H149" s="681"/>
    </row>
    <row r="150" spans="2:9" x14ac:dyDescent="0.35">
      <c r="C150" s="681"/>
      <c r="D150" s="681"/>
      <c r="E150" s="681"/>
      <c r="F150" s="681"/>
      <c r="G150" s="681"/>
      <c r="H150" s="681"/>
    </row>
    <row r="151" spans="2:9" x14ac:dyDescent="0.35">
      <c r="C151" s="681"/>
      <c r="D151" s="681"/>
      <c r="E151" s="681"/>
      <c r="F151" s="681"/>
      <c r="G151" s="681"/>
      <c r="H151" s="681"/>
    </row>
    <row r="152" spans="2:9" x14ac:dyDescent="0.35">
      <c r="C152" s="681"/>
      <c r="D152" s="681"/>
      <c r="E152" s="681"/>
      <c r="F152" s="681"/>
      <c r="G152" s="681"/>
      <c r="H152" s="681"/>
    </row>
    <row r="153" spans="2:9" x14ac:dyDescent="0.35">
      <c r="C153" s="681"/>
      <c r="D153" s="681"/>
      <c r="E153" s="681"/>
      <c r="F153" s="681"/>
      <c r="G153" s="681"/>
      <c r="H153" s="681"/>
    </row>
    <row r="154" spans="2:9" x14ac:dyDescent="0.35">
      <c r="C154" s="681"/>
      <c r="D154" s="681"/>
      <c r="E154" s="681"/>
      <c r="F154" s="681"/>
      <c r="G154" s="681"/>
      <c r="H154" s="681"/>
    </row>
    <row r="157" spans="2:9" x14ac:dyDescent="0.35">
      <c r="B157" s="681"/>
      <c r="C157" s="681"/>
      <c r="D157" s="681"/>
      <c r="E157" s="681"/>
      <c r="F157" s="681"/>
      <c r="G157" s="681"/>
      <c r="H157" s="681"/>
      <c r="I157" s="681"/>
    </row>
    <row r="158" spans="2:9" x14ac:dyDescent="0.35">
      <c r="B158" s="681"/>
      <c r="C158" s="681"/>
      <c r="D158" s="681"/>
      <c r="E158" s="681"/>
      <c r="F158" s="681"/>
      <c r="G158" s="681"/>
      <c r="H158" s="681"/>
      <c r="I158" s="681"/>
    </row>
    <row r="159" spans="2:9" x14ac:dyDescent="0.35">
      <c r="B159" s="681"/>
      <c r="C159" s="681"/>
      <c r="D159" s="681"/>
      <c r="E159" s="681"/>
      <c r="F159" s="681"/>
      <c r="G159" s="681"/>
      <c r="H159" s="681"/>
      <c r="I159" s="681"/>
    </row>
    <row r="160" spans="2:9" x14ac:dyDescent="0.35">
      <c r="B160" s="681"/>
      <c r="C160" s="681"/>
      <c r="D160" s="681"/>
      <c r="E160" s="681"/>
      <c r="F160" s="681"/>
      <c r="G160" s="681"/>
      <c r="H160" s="681"/>
      <c r="I160" s="681"/>
    </row>
    <row r="161" spans="2:9" x14ac:dyDescent="0.35">
      <c r="B161" s="681"/>
      <c r="C161" s="681"/>
      <c r="D161" s="681"/>
      <c r="E161" s="681"/>
      <c r="F161" s="681"/>
      <c r="G161" s="681"/>
      <c r="H161" s="681"/>
      <c r="I161" s="681"/>
    </row>
    <row r="162" spans="2:9" x14ac:dyDescent="0.35">
      <c r="B162" s="681"/>
      <c r="C162" s="681"/>
      <c r="D162" s="681"/>
      <c r="E162" s="681"/>
      <c r="F162" s="681"/>
      <c r="G162" s="681"/>
      <c r="H162" s="681"/>
      <c r="I162" s="681"/>
    </row>
    <row r="163" spans="2:9" x14ac:dyDescent="0.35">
      <c r="B163" s="681"/>
      <c r="C163" s="681"/>
      <c r="D163" s="681"/>
      <c r="E163" s="681"/>
      <c r="F163" s="681"/>
      <c r="G163" s="681"/>
      <c r="H163" s="681"/>
      <c r="I163" s="681"/>
    </row>
    <row r="164" spans="2:9" x14ac:dyDescent="0.35">
      <c r="B164" s="681"/>
      <c r="C164" s="681"/>
      <c r="D164" s="681"/>
      <c r="E164" s="681"/>
      <c r="F164" s="681"/>
      <c r="G164" s="681"/>
      <c r="H164" s="681"/>
      <c r="I164" s="681"/>
    </row>
    <row r="165" spans="2:9" x14ac:dyDescent="0.35">
      <c r="B165" s="681"/>
      <c r="C165" s="681"/>
      <c r="D165" s="681"/>
      <c r="E165" s="681"/>
      <c r="F165" s="681"/>
      <c r="G165" s="681"/>
      <c r="H165" s="681"/>
      <c r="I165" s="681"/>
    </row>
    <row r="166" spans="2:9" x14ac:dyDescent="0.35">
      <c r="B166" s="681"/>
      <c r="C166" s="681"/>
      <c r="D166" s="681"/>
      <c r="E166" s="681"/>
      <c r="F166" s="681"/>
      <c r="G166" s="681"/>
      <c r="H166" s="681"/>
      <c r="I166" s="681"/>
    </row>
    <row r="167" spans="2:9" x14ac:dyDescent="0.35">
      <c r="B167" s="681"/>
      <c r="C167" s="681"/>
      <c r="D167" s="681"/>
      <c r="E167" s="681"/>
      <c r="F167" s="681"/>
      <c r="G167" s="681"/>
      <c r="H167" s="681"/>
      <c r="I167" s="681"/>
    </row>
    <row r="168" spans="2:9" x14ac:dyDescent="0.35">
      <c r="B168" s="681"/>
      <c r="C168" s="681"/>
      <c r="D168" s="681"/>
      <c r="E168" s="681"/>
      <c r="F168" s="681"/>
      <c r="G168" s="681"/>
      <c r="H168" s="681"/>
      <c r="I168" s="681"/>
    </row>
    <row r="169" spans="2:9" x14ac:dyDescent="0.35">
      <c r="B169" s="681"/>
      <c r="C169" s="681"/>
      <c r="D169" s="681"/>
      <c r="E169" s="681"/>
      <c r="F169" s="681"/>
      <c r="G169" s="681"/>
      <c r="H169" s="681"/>
      <c r="I169" s="681"/>
    </row>
    <row r="170" spans="2:9" x14ac:dyDescent="0.35">
      <c r="B170" s="681"/>
      <c r="C170" s="681"/>
      <c r="D170" s="681"/>
      <c r="E170" s="681"/>
      <c r="F170" s="681"/>
      <c r="G170" s="681"/>
      <c r="H170" s="681"/>
      <c r="I170" s="681"/>
    </row>
    <row r="171" spans="2:9" x14ac:dyDescent="0.35">
      <c r="B171" s="681"/>
      <c r="C171" s="681"/>
      <c r="D171" s="681"/>
      <c r="E171" s="681"/>
      <c r="F171" s="681"/>
      <c r="G171" s="681"/>
      <c r="H171" s="681"/>
      <c r="I171" s="681"/>
    </row>
  </sheetData>
  <mergeCells count="140">
    <mergeCell ref="B169:I169"/>
    <mergeCell ref="B170:I170"/>
    <mergeCell ref="B171:I171"/>
    <mergeCell ref="B163:I163"/>
    <mergeCell ref="B164:I164"/>
    <mergeCell ref="B165:I165"/>
    <mergeCell ref="B166:I166"/>
    <mergeCell ref="B167:I167"/>
    <mergeCell ref="B168:I168"/>
    <mergeCell ref="B157:I157"/>
    <mergeCell ref="B158:I158"/>
    <mergeCell ref="B159:I159"/>
    <mergeCell ref="B160:I160"/>
    <mergeCell ref="B161:I161"/>
    <mergeCell ref="B162:I162"/>
    <mergeCell ref="C152:E152"/>
    <mergeCell ref="F152:H152"/>
    <mergeCell ref="C153:E153"/>
    <mergeCell ref="F153:H153"/>
    <mergeCell ref="C154:E154"/>
    <mergeCell ref="F154:H154"/>
    <mergeCell ref="C149:E149"/>
    <mergeCell ref="F149:H149"/>
    <mergeCell ref="C150:E150"/>
    <mergeCell ref="F150:H150"/>
    <mergeCell ref="C151:E151"/>
    <mergeCell ref="F151:H151"/>
    <mergeCell ref="C146:E146"/>
    <mergeCell ref="F146:H146"/>
    <mergeCell ref="C147:E147"/>
    <mergeCell ref="F147:H147"/>
    <mergeCell ref="C148:E148"/>
    <mergeCell ref="F148:H148"/>
    <mergeCell ref="C143:E143"/>
    <mergeCell ref="F143:H143"/>
    <mergeCell ref="C144:E144"/>
    <mergeCell ref="F144:H144"/>
    <mergeCell ref="C145:E145"/>
    <mergeCell ref="F145:H145"/>
    <mergeCell ref="C140:E140"/>
    <mergeCell ref="F140:H140"/>
    <mergeCell ref="C141:E141"/>
    <mergeCell ref="F141:H141"/>
    <mergeCell ref="C142:E142"/>
    <mergeCell ref="F142:H142"/>
    <mergeCell ref="C137:E137"/>
    <mergeCell ref="F137:H137"/>
    <mergeCell ref="C138:E138"/>
    <mergeCell ref="F138:H138"/>
    <mergeCell ref="C139:E139"/>
    <mergeCell ref="F139:H139"/>
    <mergeCell ref="B127:I127"/>
    <mergeCell ref="B128:I128"/>
    <mergeCell ref="B129:I129"/>
    <mergeCell ref="C135:E135"/>
    <mergeCell ref="F135:H135"/>
    <mergeCell ref="C136:E136"/>
    <mergeCell ref="F136:H136"/>
    <mergeCell ref="B121:I121"/>
    <mergeCell ref="B122:I122"/>
    <mergeCell ref="B123:I123"/>
    <mergeCell ref="B124:I124"/>
    <mergeCell ref="B125:I125"/>
    <mergeCell ref="B126:I126"/>
    <mergeCell ref="B115:I115"/>
    <mergeCell ref="B116:I116"/>
    <mergeCell ref="B117:I117"/>
    <mergeCell ref="B118:I118"/>
    <mergeCell ref="B119:I119"/>
    <mergeCell ref="B120:I120"/>
    <mergeCell ref="C105:G105"/>
    <mergeCell ref="C106:G106"/>
    <mergeCell ref="C107:G107"/>
    <mergeCell ref="C110:G110"/>
    <mergeCell ref="C111:G111"/>
    <mergeCell ref="C112:G112"/>
    <mergeCell ref="B95:I95"/>
    <mergeCell ref="B96:I96"/>
    <mergeCell ref="B97:I97"/>
    <mergeCell ref="B98:I98"/>
    <mergeCell ref="B99:I99"/>
    <mergeCell ref="C104:G104"/>
    <mergeCell ref="B89:I89"/>
    <mergeCell ref="B90:I90"/>
    <mergeCell ref="B91:I91"/>
    <mergeCell ref="B92:I92"/>
    <mergeCell ref="B93:I93"/>
    <mergeCell ref="B94:I94"/>
    <mergeCell ref="C81:E81"/>
    <mergeCell ref="F81:H81"/>
    <mergeCell ref="B85:I85"/>
    <mergeCell ref="B86:I86"/>
    <mergeCell ref="B87:I87"/>
    <mergeCell ref="B88:I88"/>
    <mergeCell ref="C78:E78"/>
    <mergeCell ref="F78:H78"/>
    <mergeCell ref="C79:E79"/>
    <mergeCell ref="F79:H79"/>
    <mergeCell ref="C80:E80"/>
    <mergeCell ref="F80:H80"/>
    <mergeCell ref="C75:E75"/>
    <mergeCell ref="F75:H75"/>
    <mergeCell ref="C76:E76"/>
    <mergeCell ref="F76:H76"/>
    <mergeCell ref="C77:E77"/>
    <mergeCell ref="F77:H77"/>
    <mergeCell ref="C72:E72"/>
    <mergeCell ref="F72:H72"/>
    <mergeCell ref="C73:E73"/>
    <mergeCell ref="F73:H73"/>
    <mergeCell ref="C74:E74"/>
    <mergeCell ref="F74:H74"/>
    <mergeCell ref="B47:I47"/>
    <mergeCell ref="B48:I48"/>
    <mergeCell ref="B49:I49"/>
    <mergeCell ref="C55:D55"/>
    <mergeCell ref="C71:E71"/>
    <mergeCell ref="F71:H71"/>
    <mergeCell ref="B41:I41"/>
    <mergeCell ref="B42:I42"/>
    <mergeCell ref="B43:I43"/>
    <mergeCell ref="B44:I44"/>
    <mergeCell ref="B45:I45"/>
    <mergeCell ref="B46:I46"/>
    <mergeCell ref="C24:E24"/>
    <mergeCell ref="F24:H24"/>
    <mergeCell ref="C25:E25"/>
    <mergeCell ref="F25:H25"/>
    <mergeCell ref="B39:I39"/>
    <mergeCell ref="B40:I40"/>
    <mergeCell ref="C22:E22"/>
    <mergeCell ref="F22:H22"/>
    <mergeCell ref="C23:E23"/>
    <mergeCell ref="F23:H23"/>
    <mergeCell ref="A1:M1"/>
    <mergeCell ref="A2:M2"/>
    <mergeCell ref="A3:M3"/>
    <mergeCell ref="B15:I15"/>
    <mergeCell ref="C16:E16"/>
    <mergeCell ref="B14:I14"/>
  </mergeCells>
  <hyperlinks>
    <hyperlink ref="H60" location="'Notes'!F1841" display="'Notes'!F1841" xr:uid="{00000000-0004-0000-1100-000000000000}"/>
  </hyperlinks>
  <pageMargins left="0.7" right="0.7" top="0.75" bottom="0.75" header="0.3" footer="0.3"/>
  <pageSetup paperSize="9" scale="7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H18"/>
  <sheetViews>
    <sheetView view="pageBreakPreview" topLeftCell="B7" zoomScale="115" zoomScaleNormal="115" zoomScaleSheetLayoutView="115" workbookViewId="0">
      <selection activeCell="E12" sqref="E12"/>
    </sheetView>
  </sheetViews>
  <sheetFormatPr defaultColWidth="9.1796875" defaultRowHeight="14.5" x14ac:dyDescent="0.35"/>
  <cols>
    <col min="1" max="1" width="25.26953125" style="111" hidden="1" customWidth="1"/>
    <col min="2" max="2" width="25.453125" style="111" customWidth="1"/>
    <col min="3" max="3" width="38" style="111" customWidth="1"/>
    <col min="4" max="4" width="21.1796875" style="3" customWidth="1"/>
    <col min="5" max="5" width="31.453125" style="111" customWidth="1"/>
    <col min="6" max="16384" width="9.1796875" style="111"/>
  </cols>
  <sheetData>
    <row r="1" spans="1:8" ht="18.5" x14ac:dyDescent="0.45">
      <c r="B1" s="707" t="s">
        <v>347</v>
      </c>
      <c r="C1" s="708"/>
      <c r="D1" s="708"/>
      <c r="E1" s="708"/>
      <c r="F1" s="11"/>
      <c r="G1" s="11"/>
      <c r="H1" s="11"/>
    </row>
    <row r="2" spans="1:8" ht="18.5" x14ac:dyDescent="0.45">
      <c r="B2" s="706"/>
      <c r="C2" s="706"/>
      <c r="D2" s="706"/>
      <c r="E2" s="706"/>
    </row>
    <row r="3" spans="1:8" ht="18.5" x14ac:dyDescent="0.35">
      <c r="B3" s="708" t="s">
        <v>58</v>
      </c>
      <c r="C3" s="708"/>
      <c r="D3" s="708"/>
      <c r="E3" s="708"/>
    </row>
    <row r="4" spans="1:8" s="10" customFormat="1" ht="15.5" x14ac:dyDescent="0.35">
      <c r="A4" s="111"/>
      <c r="B4" s="111"/>
      <c r="C4" s="111"/>
      <c r="D4" s="3"/>
      <c r="E4" s="111"/>
      <c r="F4" s="9"/>
      <c r="G4" s="6"/>
      <c r="H4" s="9"/>
    </row>
    <row r="5" spans="1:8" s="10" customFormat="1" ht="16" thickBot="1" x14ac:dyDescent="0.4">
      <c r="A5" s="111"/>
      <c r="B5" s="111"/>
      <c r="C5" s="111"/>
      <c r="D5" s="3"/>
      <c r="E5" s="111"/>
    </row>
    <row r="6" spans="1:8" ht="25.5" customHeight="1" thickBot="1" x14ac:dyDescent="0.4">
      <c r="A6" s="19" t="s">
        <v>43</v>
      </c>
      <c r="B6" s="194" t="s">
        <v>43</v>
      </c>
      <c r="C6" s="197" t="s">
        <v>51</v>
      </c>
      <c r="E6" s="116"/>
    </row>
    <row r="7" spans="1:8" x14ac:dyDescent="0.35">
      <c r="A7" s="16"/>
      <c r="B7" s="200" t="s">
        <v>182</v>
      </c>
      <c r="C7" s="201" t="s">
        <v>61</v>
      </c>
      <c r="E7" s="106"/>
    </row>
    <row r="8" spans="1:8" x14ac:dyDescent="0.35">
      <c r="A8" s="16"/>
      <c r="B8" s="117" t="s">
        <v>183</v>
      </c>
      <c r="C8" s="119" t="s">
        <v>62</v>
      </c>
      <c r="E8" s="106"/>
    </row>
    <row r="9" spans="1:8" x14ac:dyDescent="0.35">
      <c r="A9" s="16"/>
      <c r="B9" s="117" t="s">
        <v>184</v>
      </c>
      <c r="C9" s="119" t="s">
        <v>63</v>
      </c>
      <c r="E9" s="106"/>
    </row>
    <row r="10" spans="1:8" x14ac:dyDescent="0.35">
      <c r="B10" s="117" t="s">
        <v>245</v>
      </c>
      <c r="C10" s="119" t="s">
        <v>242</v>
      </c>
    </row>
    <row r="11" spans="1:8" x14ac:dyDescent="0.35">
      <c r="B11" s="117" t="s">
        <v>246</v>
      </c>
      <c r="C11" s="119" t="s">
        <v>243</v>
      </c>
    </row>
    <row r="12" spans="1:8" x14ac:dyDescent="0.35">
      <c r="B12" s="117" t="s">
        <v>247</v>
      </c>
      <c r="C12" s="119" t="s">
        <v>244</v>
      </c>
    </row>
    <row r="13" spans="1:8" x14ac:dyDescent="0.35">
      <c r="B13" s="117" t="s">
        <v>335</v>
      </c>
      <c r="C13" s="119" t="s">
        <v>332</v>
      </c>
    </row>
    <row r="14" spans="1:8" x14ac:dyDescent="0.35">
      <c r="B14" s="117" t="s">
        <v>336</v>
      </c>
      <c r="C14" s="119" t="s">
        <v>333</v>
      </c>
    </row>
    <row r="15" spans="1:8" x14ac:dyDescent="0.35">
      <c r="B15" s="117" t="s">
        <v>337</v>
      </c>
      <c r="C15" s="119" t="s">
        <v>334</v>
      </c>
    </row>
    <row r="16" spans="1:8" x14ac:dyDescent="0.35">
      <c r="B16" s="117" t="s">
        <v>348</v>
      </c>
      <c r="C16" s="119" t="s">
        <v>351</v>
      </c>
    </row>
    <row r="17" spans="2:3" ht="29" x14ac:dyDescent="0.35">
      <c r="B17" s="117" t="s">
        <v>349</v>
      </c>
      <c r="C17" s="119" t="s">
        <v>352</v>
      </c>
    </row>
    <row r="18" spans="2:3" ht="29.5" thickBot="1" x14ac:dyDescent="0.4">
      <c r="B18" s="118" t="s">
        <v>350</v>
      </c>
      <c r="C18" s="120" t="s">
        <v>353</v>
      </c>
    </row>
  </sheetData>
  <mergeCells count="3">
    <mergeCell ref="B1:E1"/>
    <mergeCell ref="B2:E2"/>
    <mergeCell ref="B3:E3"/>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B23"/>
  <sheetViews>
    <sheetView zoomScaleNormal="100" workbookViewId="0">
      <selection activeCell="A18" sqref="A18"/>
    </sheetView>
  </sheetViews>
  <sheetFormatPr defaultColWidth="112.7265625" defaultRowHeight="14.5" x14ac:dyDescent="0.35"/>
  <cols>
    <col min="1" max="1" width="145.26953125" customWidth="1"/>
  </cols>
  <sheetData>
    <row r="1" spans="1:2" ht="17.5" x14ac:dyDescent="0.35">
      <c r="A1" s="306" t="s">
        <v>176</v>
      </c>
    </row>
    <row r="2" spans="1:2" ht="17.5" x14ac:dyDescent="0.35">
      <c r="A2" s="306"/>
    </row>
    <row r="3" spans="1:2" ht="17.5" x14ac:dyDescent="0.35">
      <c r="A3" s="306" t="s">
        <v>173</v>
      </c>
    </row>
    <row r="4" spans="1:2" ht="18" x14ac:dyDescent="0.35">
      <c r="A4" s="307"/>
    </row>
    <row r="5" spans="1:2" ht="22.5" customHeight="1" x14ac:dyDescent="0.35">
      <c r="A5" s="308" t="s">
        <v>178</v>
      </c>
    </row>
    <row r="6" spans="1:2" ht="22.5" customHeight="1" x14ac:dyDescent="0.35">
      <c r="A6" s="308"/>
    </row>
    <row r="7" spans="1:2" ht="22.5" customHeight="1" x14ac:dyDescent="0.35">
      <c r="A7" s="309" t="s">
        <v>411</v>
      </c>
    </row>
    <row r="8" spans="1:2" ht="22.5" hidden="1" customHeight="1" x14ac:dyDescent="0.35">
      <c r="A8" s="309" t="s">
        <v>169</v>
      </c>
    </row>
    <row r="9" spans="1:2" ht="22.5" hidden="1" customHeight="1" x14ac:dyDescent="0.35">
      <c r="A9" s="309" t="s">
        <v>170</v>
      </c>
    </row>
    <row r="10" spans="1:2" ht="22.5" hidden="1" customHeight="1" x14ac:dyDescent="0.35">
      <c r="A10" s="309" t="s">
        <v>171</v>
      </c>
    </row>
    <row r="11" spans="1:2" ht="22.5" hidden="1" customHeight="1" x14ac:dyDescent="0.35">
      <c r="A11" s="309" t="s">
        <v>181</v>
      </c>
    </row>
    <row r="12" spans="1:2" ht="22.5" hidden="1" customHeight="1" x14ac:dyDescent="0.35">
      <c r="A12" s="309" t="s">
        <v>172</v>
      </c>
    </row>
    <row r="13" spans="1:2" x14ac:dyDescent="0.35">
      <c r="A13" s="310"/>
    </row>
    <row r="14" spans="1:2" ht="22.5" customHeight="1" x14ac:dyDescent="0.35">
      <c r="A14" s="308" t="s">
        <v>177</v>
      </c>
    </row>
    <row r="15" spans="1:2" ht="22.5" customHeight="1" x14ac:dyDescent="0.35">
      <c r="A15" s="310"/>
    </row>
    <row r="16" spans="1:2" ht="22.5" customHeight="1" x14ac:dyDescent="0.35">
      <c r="A16" s="309" t="s">
        <v>407</v>
      </c>
      <c r="B16" s="304"/>
    </row>
    <row r="17" spans="1:1" ht="22.5" customHeight="1" x14ac:dyDescent="0.35">
      <c r="A17" s="309" t="s">
        <v>169</v>
      </c>
    </row>
    <row r="18" spans="1:1" ht="22.5" customHeight="1" x14ac:dyDescent="0.35">
      <c r="A18" s="309" t="s">
        <v>408</v>
      </c>
    </row>
    <row r="19" spans="1:1" ht="22.5" customHeight="1" x14ac:dyDescent="0.35">
      <c r="A19" s="309" t="s">
        <v>409</v>
      </c>
    </row>
    <row r="20" spans="1:1" ht="22.5" customHeight="1" x14ac:dyDescent="0.35">
      <c r="A20" s="309" t="s">
        <v>428</v>
      </c>
    </row>
    <row r="21" spans="1:1" ht="22.5" customHeight="1" x14ac:dyDescent="0.35">
      <c r="A21" s="309"/>
    </row>
    <row r="22" spans="1:1" x14ac:dyDescent="0.35">
      <c r="A22" s="311"/>
    </row>
    <row r="23" spans="1:1" x14ac:dyDescent="0.35">
      <c r="A23" s="311"/>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L22"/>
  <sheetViews>
    <sheetView view="pageBreakPreview" topLeftCell="B1" zoomScaleNormal="100" zoomScaleSheetLayoutView="100" workbookViewId="0">
      <selection activeCell="A18" sqref="A18"/>
    </sheetView>
  </sheetViews>
  <sheetFormatPr defaultColWidth="9.1796875" defaultRowHeight="14.5" x14ac:dyDescent="0.35"/>
  <cols>
    <col min="1" max="1" width="3.1796875" style="259" hidden="1" customWidth="1"/>
    <col min="2" max="2" width="8.7265625" style="259" customWidth="1"/>
    <col min="3" max="3" width="48.54296875" style="259" customWidth="1"/>
    <col min="4" max="4" width="28.453125" style="259" customWidth="1"/>
    <col min="5" max="5" width="58.7265625" style="259" customWidth="1"/>
    <col min="6" max="6" width="21.1796875" style="3" customWidth="1"/>
    <col min="7" max="7" width="40.453125" style="259" customWidth="1"/>
    <col min="8" max="8" width="33.81640625" style="285" customWidth="1"/>
    <col min="9" max="9" width="47.453125" style="285" customWidth="1"/>
    <col min="10" max="10" width="24.54296875" style="259" customWidth="1"/>
    <col min="11" max="11" width="17.7265625" style="259" customWidth="1"/>
    <col min="12" max="16384" width="9.1796875" style="259"/>
  </cols>
  <sheetData>
    <row r="1" spans="1:12" ht="18.5" x14ac:dyDescent="0.35">
      <c r="B1" s="708" t="s">
        <v>405</v>
      </c>
      <c r="C1" s="708"/>
      <c r="D1" s="708"/>
      <c r="E1" s="708"/>
      <c r="F1" s="708"/>
      <c r="G1" s="708"/>
    </row>
    <row r="2" spans="1:12" ht="18.5" x14ac:dyDescent="0.45">
      <c r="C2" s="30"/>
      <c r="D2" s="30"/>
      <c r="E2" s="30"/>
      <c r="F2" s="31"/>
      <c r="G2" s="30"/>
      <c r="H2" s="284"/>
    </row>
    <row r="3" spans="1:12" ht="18.5" x14ac:dyDescent="0.35">
      <c r="B3" s="708" t="s">
        <v>175</v>
      </c>
      <c r="C3" s="708"/>
      <c r="D3" s="708"/>
      <c r="E3" s="708"/>
      <c r="F3" s="708"/>
      <c r="G3" s="708"/>
    </row>
    <row r="4" spans="1:12" ht="15" thickBot="1" x14ac:dyDescent="0.4">
      <c r="H4" s="286"/>
      <c r="I4" s="286"/>
      <c r="J4" s="116"/>
      <c r="K4" s="116"/>
      <c r="L4" s="116"/>
    </row>
    <row r="5" spans="1:12" ht="25.5" customHeight="1" thickBot="1" x14ac:dyDescent="0.4">
      <c r="A5" s="233" t="s">
        <v>43</v>
      </c>
      <c r="B5" s="194" t="s">
        <v>166</v>
      </c>
      <c r="C5" s="195" t="s">
        <v>45</v>
      </c>
      <c r="D5" s="195" t="s">
        <v>79</v>
      </c>
      <c r="E5" s="195" t="s">
        <v>46</v>
      </c>
      <c r="F5" s="196" t="s">
        <v>44</v>
      </c>
      <c r="G5" s="291" t="s">
        <v>51</v>
      </c>
      <c r="H5" s="292"/>
      <c r="I5" s="292"/>
      <c r="J5" s="130"/>
      <c r="K5" s="287"/>
      <c r="L5" s="116"/>
    </row>
    <row r="6" spans="1:12" s="18" customFormat="1" ht="58" x14ac:dyDescent="0.35">
      <c r="A6" s="549"/>
      <c r="B6" s="294">
        <v>1</v>
      </c>
      <c r="C6" s="420" t="s">
        <v>301</v>
      </c>
      <c r="D6" s="420" t="s">
        <v>302</v>
      </c>
      <c r="E6" s="420" t="s">
        <v>305</v>
      </c>
      <c r="F6" s="456">
        <v>120709.75</v>
      </c>
      <c r="G6" s="547" t="s">
        <v>426</v>
      </c>
      <c r="H6" s="293"/>
      <c r="I6" s="293"/>
      <c r="J6" s="130"/>
      <c r="K6" s="130"/>
      <c r="L6" s="130"/>
    </row>
    <row r="7" spans="1:12" s="18" customFormat="1" ht="29" x14ac:dyDescent="0.35">
      <c r="A7" s="550"/>
      <c r="B7" s="545">
        <v>2</v>
      </c>
      <c r="C7" s="422" t="s">
        <v>304</v>
      </c>
      <c r="D7" s="422" t="s">
        <v>303</v>
      </c>
      <c r="E7" s="422" t="s">
        <v>309</v>
      </c>
      <c r="F7" s="502">
        <v>136982.57999999999</v>
      </c>
      <c r="G7" s="119" t="s">
        <v>306</v>
      </c>
      <c r="H7" s="776"/>
      <c r="I7" s="776"/>
      <c r="J7" s="130"/>
      <c r="K7" s="130"/>
      <c r="L7" s="130"/>
    </row>
    <row r="8" spans="1:12" s="18" customFormat="1" ht="29" x14ac:dyDescent="0.35">
      <c r="A8" s="550"/>
      <c r="B8" s="545">
        <v>3</v>
      </c>
      <c r="C8" s="422" t="s">
        <v>340</v>
      </c>
      <c r="D8" s="422" t="s">
        <v>338</v>
      </c>
      <c r="E8" s="422" t="s">
        <v>339</v>
      </c>
      <c r="F8" s="295">
        <v>1632.82</v>
      </c>
      <c r="G8" s="119" t="s">
        <v>430</v>
      </c>
      <c r="H8" s="293"/>
      <c r="I8" s="293"/>
      <c r="J8" s="130"/>
      <c r="K8" s="130"/>
      <c r="L8" s="130"/>
    </row>
    <row r="9" spans="1:12" s="18" customFormat="1" ht="29.5" thickBot="1" x14ac:dyDescent="0.4">
      <c r="A9" s="551"/>
      <c r="B9" s="452">
        <v>4</v>
      </c>
      <c r="C9" s="322" t="s">
        <v>368</v>
      </c>
      <c r="D9" s="322" t="s">
        <v>367</v>
      </c>
      <c r="E9" s="322" t="s">
        <v>369</v>
      </c>
      <c r="F9" s="510">
        <v>277990.48</v>
      </c>
      <c r="G9" s="548" t="s">
        <v>427</v>
      </c>
      <c r="H9" s="293"/>
      <c r="I9" s="293"/>
      <c r="J9" s="130"/>
      <c r="K9" s="130"/>
      <c r="L9" s="130"/>
    </row>
    <row r="10" spans="1:12" x14ac:dyDescent="0.35">
      <c r="C10" s="104"/>
      <c r="D10" s="104"/>
      <c r="E10" s="103"/>
      <c r="F10" s="105"/>
      <c r="H10" s="286"/>
      <c r="I10" s="286"/>
      <c r="J10" s="116"/>
      <c r="K10" s="116"/>
      <c r="L10" s="116"/>
    </row>
    <row r="11" spans="1:12" ht="15" thickBot="1" x14ac:dyDescent="0.4">
      <c r="C11" s="4"/>
      <c r="D11" s="4"/>
      <c r="E11" s="288" t="s">
        <v>185</v>
      </c>
      <c r="F11" s="535">
        <f>SUM(F6:F9)</f>
        <v>537315.63</v>
      </c>
      <c r="G11" s="317" t="s">
        <v>180</v>
      </c>
      <c r="H11" s="289"/>
      <c r="I11" s="289"/>
      <c r="J11" s="116"/>
      <c r="K11" s="116"/>
      <c r="L11" s="116"/>
    </row>
    <row r="12" spans="1:12" ht="15" thickTop="1" x14ac:dyDescent="0.35">
      <c r="C12" s="4"/>
      <c r="D12" s="4"/>
      <c r="E12" s="288"/>
      <c r="F12" s="98" t="s">
        <v>31</v>
      </c>
      <c r="G12" s="144"/>
      <c r="H12" s="289"/>
      <c r="I12" s="289"/>
      <c r="J12" s="116"/>
      <c r="K12" s="116"/>
      <c r="L12" s="116"/>
    </row>
    <row r="13" spans="1:12" ht="15" thickBot="1" x14ac:dyDescent="0.4">
      <c r="C13" s="4"/>
      <c r="D13" s="4"/>
      <c r="E13" s="288"/>
      <c r="F13" s="125"/>
      <c r="G13" s="144"/>
      <c r="H13" s="289"/>
      <c r="I13" s="289"/>
      <c r="J13" s="116"/>
      <c r="K13" s="116"/>
      <c r="L13" s="116"/>
    </row>
    <row r="14" spans="1:12" s="81" customFormat="1" ht="36" customHeight="1" thickBot="1" x14ac:dyDescent="0.4">
      <c r="E14" s="315" t="s">
        <v>174</v>
      </c>
      <c r="F14" s="196" t="s">
        <v>44</v>
      </c>
      <c r="G14" s="316" t="s">
        <v>46</v>
      </c>
      <c r="H14" s="296"/>
      <c r="I14" s="296"/>
    </row>
    <row r="15" spans="1:12" s="81" customFormat="1" ht="36" customHeight="1" x14ac:dyDescent="0.35">
      <c r="E15" s="312">
        <v>2</v>
      </c>
      <c r="F15" s="536">
        <f>F6+F9</f>
        <v>398700.23</v>
      </c>
      <c r="G15" s="313" t="s">
        <v>168</v>
      </c>
      <c r="H15" s="296"/>
      <c r="I15" s="296"/>
    </row>
    <row r="16" spans="1:12" s="81" customFormat="1" ht="36" customHeight="1" x14ac:dyDescent="0.35">
      <c r="E16" s="297">
        <v>1</v>
      </c>
      <c r="F16" s="298">
        <f>F8</f>
        <v>1632.82</v>
      </c>
      <c r="G16" s="299" t="s">
        <v>429</v>
      </c>
      <c r="H16" s="296"/>
      <c r="I16" s="296"/>
    </row>
    <row r="17" spans="2:9" s="81" customFormat="1" ht="36" customHeight="1" thickBot="1" x14ac:dyDescent="0.4">
      <c r="E17" s="300">
        <v>1</v>
      </c>
      <c r="F17" s="537">
        <f>F7</f>
        <v>136982.57999999999</v>
      </c>
      <c r="G17" s="301" t="s">
        <v>406</v>
      </c>
      <c r="H17" s="296"/>
      <c r="I17" s="296"/>
    </row>
    <row r="18" spans="2:9" ht="15" thickBot="1" x14ac:dyDescent="0.4">
      <c r="E18" s="302">
        <f>SUM(E15:E17)</f>
        <v>4</v>
      </c>
      <c r="F18" s="303">
        <f>SUM(F15:F17)</f>
        <v>537315.63</v>
      </c>
      <c r="G18" s="285"/>
    </row>
    <row r="19" spans="2:9" ht="15" thickTop="1" x14ac:dyDescent="0.35">
      <c r="E19" s="110" t="s">
        <v>34</v>
      </c>
      <c r="F19" s="98" t="s">
        <v>31</v>
      </c>
    </row>
    <row r="20" spans="2:9" x14ac:dyDescent="0.35">
      <c r="B20" s="2" t="s">
        <v>29</v>
      </c>
      <c r="D20" s="78"/>
      <c r="E20" s="78"/>
      <c r="F20" s="100" t="s">
        <v>34</v>
      </c>
    </row>
    <row r="21" spans="2:9" x14ac:dyDescent="0.35">
      <c r="B21" s="98" t="s">
        <v>31</v>
      </c>
      <c r="C21" s="99" t="s">
        <v>32</v>
      </c>
      <c r="D21" s="33"/>
      <c r="F21" s="259"/>
    </row>
    <row r="22" spans="2:9" x14ac:dyDescent="0.35">
      <c r="B22" s="100" t="s">
        <v>34</v>
      </c>
      <c r="C22" s="99" t="s">
        <v>35</v>
      </c>
      <c r="D22" s="101"/>
      <c r="E22" s="78"/>
      <c r="F22" s="78"/>
    </row>
  </sheetData>
  <mergeCells count="3">
    <mergeCell ref="H7:I7"/>
    <mergeCell ref="B3:G3"/>
    <mergeCell ref="B1:G1"/>
  </mergeCells>
  <pageMargins left="0.7" right="0.7" top="0.75" bottom="0.75" header="0.3" footer="0.3"/>
  <pageSetup paperSize="9" scale="4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L18"/>
  <sheetViews>
    <sheetView view="pageBreakPreview" zoomScaleNormal="100" zoomScaleSheetLayoutView="100" workbookViewId="0">
      <selection activeCell="A18" sqref="A18"/>
    </sheetView>
  </sheetViews>
  <sheetFormatPr defaultRowHeight="14.5" x14ac:dyDescent="0.35"/>
  <cols>
    <col min="1" max="1" width="7" bestFit="1" customWidth="1"/>
    <col min="2" max="2" width="43" customWidth="1"/>
    <col min="3" max="3" width="16.7265625" bestFit="1" customWidth="1"/>
    <col min="4" max="4" width="57.81640625" bestFit="1" customWidth="1"/>
    <col min="5" max="5" width="48.1796875" customWidth="1"/>
    <col min="6" max="6" width="20.453125" customWidth="1"/>
    <col min="7" max="7" width="33.453125" customWidth="1"/>
  </cols>
  <sheetData>
    <row r="1" spans="1:12" s="259" customFormat="1" ht="18.5" x14ac:dyDescent="0.35">
      <c r="B1" s="708" t="s">
        <v>405</v>
      </c>
      <c r="C1" s="708"/>
      <c r="D1" s="708"/>
      <c r="E1" s="708"/>
      <c r="F1" s="708"/>
      <c r="G1" s="708"/>
      <c r="H1" s="285"/>
      <c r="I1" s="285"/>
    </row>
    <row r="2" spans="1:12" s="259" customFormat="1" ht="18.5" x14ac:dyDescent="0.45">
      <c r="C2" s="30"/>
      <c r="D2" s="30"/>
      <c r="E2" s="30"/>
      <c r="F2" s="31"/>
      <c r="G2" s="30"/>
      <c r="H2" s="284"/>
      <c r="I2" s="285"/>
    </row>
    <row r="3" spans="1:12" s="259" customFormat="1" ht="18.5" x14ac:dyDescent="0.35">
      <c r="B3" s="708" t="s">
        <v>179</v>
      </c>
      <c r="C3" s="708"/>
      <c r="D3" s="708"/>
      <c r="E3" s="708"/>
      <c r="F3" s="708"/>
      <c r="G3" s="708"/>
      <c r="H3" s="285"/>
      <c r="I3" s="285"/>
    </row>
    <row r="4" spans="1:12" s="259" customFormat="1" ht="15" thickBot="1" x14ac:dyDescent="0.4">
      <c r="F4" s="3"/>
      <c r="H4" s="286"/>
      <c r="I4" s="286"/>
      <c r="J4" s="116"/>
      <c r="K4" s="116"/>
      <c r="L4" s="116"/>
    </row>
    <row r="5" spans="1:12" s="259" customFormat="1" ht="27" customHeight="1" thickBot="1" x14ac:dyDescent="0.4">
      <c r="A5" s="194" t="s">
        <v>166</v>
      </c>
      <c r="B5" s="195" t="s">
        <v>45</v>
      </c>
      <c r="C5" s="195" t="s">
        <v>79</v>
      </c>
      <c r="D5" s="195" t="s">
        <v>15</v>
      </c>
      <c r="E5" s="195" t="s">
        <v>64</v>
      </c>
      <c r="F5" s="196" t="s">
        <v>44</v>
      </c>
      <c r="G5" s="197" t="s">
        <v>51</v>
      </c>
      <c r="H5" s="159"/>
    </row>
    <row r="6" spans="1:12" s="259" customFormat="1" ht="42" customHeight="1" thickBot="1" x14ac:dyDescent="0.4">
      <c r="A6" s="538">
        <v>1</v>
      </c>
      <c r="B6" s="539" t="s">
        <v>342</v>
      </c>
      <c r="C6" s="329" t="s">
        <v>421</v>
      </c>
      <c r="D6" s="330" t="s">
        <v>343</v>
      </c>
      <c r="E6" s="330" t="s">
        <v>344</v>
      </c>
      <c r="F6" s="540">
        <v>242475</v>
      </c>
      <c r="G6" s="331" t="s">
        <v>69</v>
      </c>
      <c r="H6" s="157"/>
    </row>
    <row r="7" spans="1:12" s="259" customFormat="1" x14ac:dyDescent="0.35">
      <c r="A7" s="16"/>
      <c r="B7" s="103"/>
      <c r="C7" s="103"/>
      <c r="D7" s="103"/>
      <c r="E7" s="104"/>
      <c r="F7" s="105"/>
      <c r="G7" s="106"/>
      <c r="H7" s="158"/>
      <c r="I7" s="130"/>
    </row>
    <row r="8" spans="1:12" s="259" customFormat="1" ht="15" thickBot="1" x14ac:dyDescent="0.4">
      <c r="B8" s="4" t="s">
        <v>13</v>
      </c>
      <c r="C8" s="4"/>
      <c r="D8" s="4"/>
      <c r="E8" s="288" t="s">
        <v>185</v>
      </c>
      <c r="F8" s="314">
        <f>F6</f>
        <v>242475</v>
      </c>
      <c r="G8" s="317" t="s">
        <v>410</v>
      </c>
      <c r="H8" s="144"/>
    </row>
    <row r="9" spans="1:12" s="259" customFormat="1" ht="15" thickTop="1" x14ac:dyDescent="0.35">
      <c r="B9" s="4"/>
      <c r="C9" s="4"/>
      <c r="D9" s="4"/>
      <c r="F9" s="98" t="s">
        <v>31</v>
      </c>
      <c r="G9" s="56"/>
      <c r="H9" s="56"/>
    </row>
    <row r="10" spans="1:12" s="259" customFormat="1" ht="15" thickBot="1" x14ac:dyDescent="0.4">
      <c r="B10" s="4"/>
      <c r="C10" s="4"/>
      <c r="D10" s="4"/>
      <c r="F10" s="98"/>
      <c r="G10" s="56"/>
      <c r="H10" s="56"/>
    </row>
    <row r="11" spans="1:12" s="259" customFormat="1" ht="36" customHeight="1" thickBot="1" x14ac:dyDescent="0.4">
      <c r="B11" s="4"/>
      <c r="C11" s="4"/>
      <c r="D11" s="4"/>
      <c r="E11" s="315" t="s">
        <v>174</v>
      </c>
      <c r="F11" s="196" t="s">
        <v>44</v>
      </c>
      <c r="G11" s="316" t="s">
        <v>46</v>
      </c>
      <c r="H11" s="56"/>
    </row>
    <row r="12" spans="1:12" s="259" customFormat="1" ht="44" thickBot="1" x14ac:dyDescent="0.4">
      <c r="B12" s="4"/>
      <c r="C12" s="4"/>
      <c r="D12" s="4"/>
      <c r="E12" s="541">
        <v>1</v>
      </c>
      <c r="F12" s="542">
        <f>F6</f>
        <v>242475</v>
      </c>
      <c r="G12" s="543" t="s">
        <v>412</v>
      </c>
      <c r="H12" s="56"/>
    </row>
    <row r="13" spans="1:12" s="259" customFormat="1" ht="15" thickBot="1" x14ac:dyDescent="0.4">
      <c r="B13" s="4"/>
      <c r="C13" s="4"/>
      <c r="D13" s="302"/>
      <c r="E13" s="302">
        <f>SUM(E12:E12)</f>
        <v>1</v>
      </c>
      <c r="F13" s="303">
        <f>SUM(F12:F12)</f>
        <v>242475</v>
      </c>
      <c r="G13" s="285"/>
      <c r="H13" s="56"/>
    </row>
    <row r="14" spans="1:12" s="259" customFormat="1" ht="15" thickTop="1" x14ac:dyDescent="0.35">
      <c r="B14" s="4"/>
      <c r="C14" s="4"/>
      <c r="D14" s="4"/>
      <c r="E14" s="110" t="s">
        <v>34</v>
      </c>
      <c r="F14" s="98" t="s">
        <v>31</v>
      </c>
      <c r="G14" s="56"/>
      <c r="H14" s="56"/>
    </row>
    <row r="15" spans="1:12" x14ac:dyDescent="0.35">
      <c r="F15" s="100" t="s">
        <v>34</v>
      </c>
    </row>
    <row r="16" spans="1:12" x14ac:dyDescent="0.35">
      <c r="A16" s="2" t="s">
        <v>29</v>
      </c>
      <c r="B16" s="259"/>
    </row>
    <row r="17" spans="1:2" x14ac:dyDescent="0.35">
      <c r="A17" s="98" t="s">
        <v>31</v>
      </c>
      <c r="B17" s="99" t="s">
        <v>32</v>
      </c>
    </row>
    <row r="18" spans="1:2" x14ac:dyDescent="0.35">
      <c r="A18" s="100" t="s">
        <v>34</v>
      </c>
      <c r="B18" s="99" t="s">
        <v>35</v>
      </c>
    </row>
  </sheetData>
  <mergeCells count="2">
    <mergeCell ref="B1:G1"/>
    <mergeCell ref="B3:G3"/>
  </mergeCell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C3D40-F5C0-4646-9FDF-E20E7FAC8AFD}">
  <sheetPr>
    <tabColor theme="8" tint="0.59999389629810485"/>
    <pageSetUpPr fitToPage="1"/>
  </sheetPr>
  <dimension ref="A1:G26"/>
  <sheetViews>
    <sheetView view="pageBreakPreview" topLeftCell="E1" zoomScale="75" zoomScaleNormal="80" zoomScaleSheetLayoutView="75" workbookViewId="0">
      <pane ySplit="3" topLeftCell="A18" activePane="bottomLeft" state="frozen"/>
      <selection activeCell="E1" sqref="E1"/>
      <selection pane="bottomLeft" activeCell="J18" sqref="J18"/>
    </sheetView>
  </sheetViews>
  <sheetFormatPr defaultColWidth="9.1796875" defaultRowHeight="14.5" x14ac:dyDescent="0.35"/>
  <cols>
    <col min="1" max="1" width="7.54296875" style="582" customWidth="1"/>
    <col min="2" max="2" width="39.54296875" style="582" customWidth="1"/>
    <col min="3" max="3" width="28.453125" style="582" customWidth="1"/>
    <col min="4" max="4" width="58.7265625" style="582" customWidth="1"/>
    <col min="5" max="5" width="52.1796875" style="582" customWidth="1"/>
    <col min="6" max="6" width="110.54296875" style="582" customWidth="1"/>
    <col min="7" max="7" width="21.1796875" style="583" customWidth="1"/>
    <col min="8" max="16384" width="9.1796875" style="582"/>
  </cols>
  <sheetData>
    <row r="1" spans="1:7" ht="18.5" x14ac:dyDescent="0.35">
      <c r="A1" s="701" t="s">
        <v>623</v>
      </c>
      <c r="B1" s="701"/>
      <c r="C1" s="701"/>
      <c r="D1" s="701"/>
      <c r="E1" s="701"/>
      <c r="F1" s="701"/>
      <c r="G1" s="701"/>
    </row>
    <row r="2" spans="1:7" ht="15" thickBot="1" x14ac:dyDescent="0.4"/>
    <row r="3" spans="1:7" ht="40" customHeight="1" thickBot="1" x14ac:dyDescent="0.4">
      <c r="A3" s="584" t="s">
        <v>166</v>
      </c>
      <c r="B3" s="585" t="s">
        <v>45</v>
      </c>
      <c r="C3" s="585" t="s">
        <v>79</v>
      </c>
      <c r="D3" s="585" t="s">
        <v>46</v>
      </c>
      <c r="E3" s="586" t="s">
        <v>687</v>
      </c>
      <c r="F3" s="585" t="s">
        <v>688</v>
      </c>
      <c r="G3" s="587" t="s">
        <v>44</v>
      </c>
    </row>
    <row r="4" spans="1:7" s="593" customFormat="1" ht="140.15" customHeight="1" x14ac:dyDescent="0.35">
      <c r="A4" s="588">
        <v>1</v>
      </c>
      <c r="B4" s="589" t="s">
        <v>89</v>
      </c>
      <c r="C4" s="589" t="s">
        <v>90</v>
      </c>
      <c r="D4" s="591" t="s">
        <v>583</v>
      </c>
      <c r="E4" s="591" t="s">
        <v>673</v>
      </c>
      <c r="F4" s="591" t="s">
        <v>538</v>
      </c>
      <c r="G4" s="592">
        <v>9153.2999999999993</v>
      </c>
    </row>
    <row r="5" spans="1:7" s="593" customFormat="1" ht="73" thickBot="1" x14ac:dyDescent="0.4">
      <c r="A5" s="594">
        <v>2</v>
      </c>
      <c r="B5" s="595" t="s">
        <v>66</v>
      </c>
      <c r="C5" s="595" t="s">
        <v>91</v>
      </c>
      <c r="D5" s="599" t="s">
        <v>584</v>
      </c>
      <c r="E5" s="597" t="s">
        <v>502</v>
      </c>
      <c r="F5" s="597" t="s">
        <v>546</v>
      </c>
      <c r="G5" s="598">
        <v>166.11</v>
      </c>
    </row>
    <row r="6" spans="1:7" s="593" customFormat="1" ht="72.5" x14ac:dyDescent="0.35">
      <c r="A6" s="594">
        <v>3</v>
      </c>
      <c r="B6" s="595" t="s">
        <v>66</v>
      </c>
      <c r="C6" s="595" t="s">
        <v>92</v>
      </c>
      <c r="D6" s="599" t="s">
        <v>568</v>
      </c>
      <c r="E6" s="597" t="s">
        <v>502</v>
      </c>
      <c r="F6" s="597" t="s">
        <v>542</v>
      </c>
      <c r="G6" s="598">
        <v>261.33</v>
      </c>
    </row>
    <row r="7" spans="1:7" s="593" customFormat="1" ht="232" x14ac:dyDescent="0.35">
      <c r="A7" s="594">
        <v>4</v>
      </c>
      <c r="B7" s="595" t="s">
        <v>93</v>
      </c>
      <c r="C7" s="595" t="s">
        <v>94</v>
      </c>
      <c r="D7" s="597" t="s">
        <v>641</v>
      </c>
      <c r="E7" s="597" t="s">
        <v>507</v>
      </c>
      <c r="F7" s="597" t="s">
        <v>697</v>
      </c>
      <c r="G7" s="598">
        <v>7500</v>
      </c>
    </row>
    <row r="8" spans="1:7" s="593" customFormat="1" ht="72.5" x14ac:dyDescent="0.35">
      <c r="A8" s="594">
        <v>5</v>
      </c>
      <c r="B8" s="595" t="s">
        <v>66</v>
      </c>
      <c r="C8" s="595" t="s">
        <v>96</v>
      </c>
      <c r="D8" s="597" t="s">
        <v>585</v>
      </c>
      <c r="E8" s="597" t="s">
        <v>506</v>
      </c>
      <c r="F8" s="597" t="s">
        <v>698</v>
      </c>
      <c r="G8" s="601">
        <v>264.33</v>
      </c>
    </row>
    <row r="9" spans="1:7" s="593" customFormat="1" ht="72.5" x14ac:dyDescent="0.35">
      <c r="A9" s="594">
        <v>6</v>
      </c>
      <c r="B9" s="595" t="s">
        <v>66</v>
      </c>
      <c r="C9" s="595" t="s">
        <v>97</v>
      </c>
      <c r="D9" s="597" t="s">
        <v>586</v>
      </c>
      <c r="E9" s="597" t="s">
        <v>502</v>
      </c>
      <c r="F9" s="597" t="s">
        <v>547</v>
      </c>
      <c r="G9" s="598">
        <v>287.18</v>
      </c>
    </row>
    <row r="10" spans="1:7" s="593" customFormat="1" ht="43.5" x14ac:dyDescent="0.35">
      <c r="A10" s="594">
        <v>7</v>
      </c>
      <c r="B10" s="595" t="s">
        <v>66</v>
      </c>
      <c r="C10" s="595" t="s">
        <v>98</v>
      </c>
      <c r="D10" s="597" t="s">
        <v>587</v>
      </c>
      <c r="E10" s="597" t="s">
        <v>506</v>
      </c>
      <c r="F10" s="597" t="s">
        <v>642</v>
      </c>
      <c r="G10" s="601">
        <v>111.51</v>
      </c>
    </row>
    <row r="11" spans="1:7" s="593" customFormat="1" ht="72.5" x14ac:dyDescent="0.35">
      <c r="A11" s="594">
        <v>8</v>
      </c>
      <c r="B11" s="595" t="s">
        <v>665</v>
      </c>
      <c r="C11" s="595" t="s">
        <v>102</v>
      </c>
      <c r="D11" s="597" t="s">
        <v>677</v>
      </c>
      <c r="E11" s="597" t="s">
        <v>506</v>
      </c>
      <c r="F11" s="597" t="s">
        <v>643</v>
      </c>
      <c r="G11" s="601">
        <v>1877</v>
      </c>
    </row>
    <row r="12" spans="1:7" s="593" customFormat="1" ht="76.5" customHeight="1" x14ac:dyDescent="0.35">
      <c r="A12" s="594">
        <v>9</v>
      </c>
      <c r="B12" s="595" t="s">
        <v>665</v>
      </c>
      <c r="C12" s="595" t="s">
        <v>103</v>
      </c>
      <c r="D12" s="597" t="s">
        <v>678</v>
      </c>
      <c r="E12" s="597" t="s">
        <v>506</v>
      </c>
      <c r="F12" s="597" t="s">
        <v>644</v>
      </c>
      <c r="G12" s="601">
        <v>594</v>
      </c>
    </row>
    <row r="13" spans="1:7" s="593" customFormat="1" ht="298.5" customHeight="1" x14ac:dyDescent="0.35">
      <c r="A13" s="594">
        <v>10</v>
      </c>
      <c r="B13" s="595" t="s">
        <v>109</v>
      </c>
      <c r="C13" s="595" t="s">
        <v>110</v>
      </c>
      <c r="D13" s="597" t="s">
        <v>588</v>
      </c>
      <c r="E13" s="597" t="s">
        <v>502</v>
      </c>
      <c r="F13" s="597" t="s">
        <v>699</v>
      </c>
      <c r="G13" s="598">
        <v>18080.66</v>
      </c>
    </row>
    <row r="14" spans="1:7" s="593" customFormat="1" ht="58" x14ac:dyDescent="0.35">
      <c r="A14" s="594">
        <v>11</v>
      </c>
      <c r="B14" s="595" t="s">
        <v>114</v>
      </c>
      <c r="C14" s="595" t="s">
        <v>115</v>
      </c>
      <c r="D14" s="597" t="s">
        <v>589</v>
      </c>
      <c r="E14" s="702" t="s">
        <v>645</v>
      </c>
      <c r="F14" s="702" t="s">
        <v>646</v>
      </c>
      <c r="G14" s="598">
        <v>951547.63</v>
      </c>
    </row>
    <row r="15" spans="1:7" s="593" customFormat="1" ht="342.65" customHeight="1" x14ac:dyDescent="0.35">
      <c r="A15" s="594"/>
      <c r="B15" s="595"/>
      <c r="C15" s="595"/>
      <c r="D15" s="597"/>
      <c r="E15" s="703"/>
      <c r="F15" s="703"/>
      <c r="G15" s="598"/>
    </row>
    <row r="16" spans="1:7" s="593" customFormat="1" ht="41.15" customHeight="1" x14ac:dyDescent="0.35">
      <c r="A16" s="594"/>
      <c r="B16" s="595"/>
      <c r="C16" s="595"/>
      <c r="D16" s="597"/>
      <c r="E16" s="704"/>
      <c r="F16" s="704"/>
      <c r="G16" s="598"/>
    </row>
    <row r="17" spans="1:7" s="593" customFormat="1" ht="141.65" customHeight="1" x14ac:dyDescent="0.35">
      <c r="A17" s="594">
        <v>12</v>
      </c>
      <c r="B17" s="595" t="s">
        <v>125</v>
      </c>
      <c r="C17" s="595" t="s">
        <v>118</v>
      </c>
      <c r="D17" s="597" t="s">
        <v>582</v>
      </c>
      <c r="E17" s="597" t="s">
        <v>673</v>
      </c>
      <c r="F17" s="597" t="s">
        <v>536</v>
      </c>
      <c r="G17" s="598">
        <v>1600</v>
      </c>
    </row>
    <row r="18" spans="1:7" s="593" customFormat="1" ht="151" customHeight="1" thickBot="1" x14ac:dyDescent="0.4">
      <c r="A18" s="603">
        <v>13</v>
      </c>
      <c r="B18" s="619" t="s">
        <v>126</v>
      </c>
      <c r="C18" s="619" t="s">
        <v>127</v>
      </c>
      <c r="D18" s="604" t="s">
        <v>537</v>
      </c>
      <c r="E18" s="604" t="s">
        <v>506</v>
      </c>
      <c r="F18" s="604" t="s">
        <v>700</v>
      </c>
      <c r="G18" s="618">
        <v>2700</v>
      </c>
    </row>
    <row r="19" spans="1:7" s="593" customFormat="1" x14ac:dyDescent="0.35">
      <c r="B19" s="620"/>
      <c r="C19" s="620"/>
      <c r="D19" s="621"/>
      <c r="E19" s="622"/>
      <c r="F19" s="622"/>
      <c r="G19" s="609"/>
    </row>
    <row r="20" spans="1:7" ht="15" thickBot="1" x14ac:dyDescent="0.4">
      <c r="C20" s="610"/>
      <c r="E20" s="622"/>
      <c r="F20" s="610" t="s">
        <v>13</v>
      </c>
      <c r="G20" s="611">
        <f>SUM(G4:G18)</f>
        <v>994143.05</v>
      </c>
    </row>
    <row r="21" spans="1:7" ht="15" thickTop="1" x14ac:dyDescent="0.35"/>
    <row r="22" spans="1:7" ht="15" thickBot="1" x14ac:dyDescent="0.4">
      <c r="F22" s="612" t="s">
        <v>603</v>
      </c>
    </row>
    <row r="23" spans="1:7" x14ac:dyDescent="0.35">
      <c r="F23" s="613" t="s">
        <v>612</v>
      </c>
      <c r="G23" s="592">
        <f>G4+G5+G6+G7+G9+G13+G14+G17</f>
        <v>988596.21</v>
      </c>
    </row>
    <row r="24" spans="1:7" x14ac:dyDescent="0.35">
      <c r="F24" s="615" t="s">
        <v>615</v>
      </c>
      <c r="G24" s="616">
        <v>0</v>
      </c>
    </row>
    <row r="25" spans="1:7" x14ac:dyDescent="0.35">
      <c r="F25" s="615" t="s">
        <v>613</v>
      </c>
      <c r="G25" s="616">
        <v>0</v>
      </c>
    </row>
    <row r="26" spans="1:7" ht="29.5" thickBot="1" x14ac:dyDescent="0.4">
      <c r="F26" s="617" t="s">
        <v>637</v>
      </c>
      <c r="G26" s="618">
        <f>G8+G10+G11+G12+G18</f>
        <v>5546.84</v>
      </c>
    </row>
  </sheetData>
  <mergeCells count="3">
    <mergeCell ref="A1:G1"/>
    <mergeCell ref="F14:F16"/>
    <mergeCell ref="E14:E16"/>
  </mergeCells>
  <pageMargins left="0.70866141732283472" right="0.70866141732283472" top="0.74803149606299213" bottom="0.74803149606299213" header="0.31496062992125984" footer="0.31496062992125984"/>
  <pageSetup paperSize="9"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48A4-36A8-4F37-8833-ADAB0F161C5C}">
  <sheetPr>
    <tabColor theme="8" tint="0.59999389629810485"/>
    <pageSetUpPr fitToPage="1"/>
  </sheetPr>
  <dimension ref="A1:H18"/>
  <sheetViews>
    <sheetView view="pageBreakPreview" topLeftCell="E1" zoomScaleNormal="100" zoomScaleSheetLayoutView="100" workbookViewId="0">
      <pane ySplit="3" topLeftCell="A8" activePane="bottomLeft" state="frozen"/>
      <selection activeCell="E1" sqref="E1"/>
      <selection pane="bottomLeft" activeCell="F5" sqref="F5"/>
    </sheetView>
  </sheetViews>
  <sheetFormatPr defaultColWidth="9.1796875" defaultRowHeight="14.5" x14ac:dyDescent="0.35"/>
  <cols>
    <col min="1" max="1" width="7.54296875" style="624" customWidth="1"/>
    <col min="2" max="2" width="51.1796875" style="624" customWidth="1"/>
    <col min="3" max="3" width="28.453125" style="624" customWidth="1"/>
    <col min="4" max="4" width="58.7265625" style="624" customWidth="1"/>
    <col min="5" max="5" width="52.1796875" style="582" customWidth="1"/>
    <col min="6" max="6" width="110.54296875" style="582" customWidth="1"/>
    <col min="7" max="7" width="21.1796875" style="583" customWidth="1"/>
    <col min="8" max="16384" width="9.1796875" style="624"/>
  </cols>
  <sheetData>
    <row r="1" spans="1:8" ht="18.5" x14ac:dyDescent="0.35">
      <c r="A1" s="705" t="s">
        <v>622</v>
      </c>
      <c r="B1" s="705"/>
      <c r="C1" s="705"/>
      <c r="D1" s="705"/>
      <c r="E1" s="705"/>
      <c r="F1" s="705"/>
      <c r="G1" s="705"/>
      <c r="H1" s="623"/>
    </row>
    <row r="2" spans="1:8" ht="15" thickBot="1" x14ac:dyDescent="0.4"/>
    <row r="3" spans="1:8" ht="52" customHeight="1" thickBot="1" x14ac:dyDescent="0.4">
      <c r="A3" s="625" t="s">
        <v>166</v>
      </c>
      <c r="B3" s="626" t="s">
        <v>45</v>
      </c>
      <c r="C3" s="626" t="s">
        <v>79</v>
      </c>
      <c r="D3" s="626" t="s">
        <v>46</v>
      </c>
      <c r="E3" s="627" t="s">
        <v>685</v>
      </c>
      <c r="F3" s="626" t="s">
        <v>686</v>
      </c>
      <c r="G3" s="628" t="s">
        <v>44</v>
      </c>
    </row>
    <row r="4" spans="1:8" s="631" customFormat="1" ht="76.5" customHeight="1" x14ac:dyDescent="0.35">
      <c r="A4" s="629">
        <v>1</v>
      </c>
      <c r="B4" s="630" t="s">
        <v>301</v>
      </c>
      <c r="C4" s="630" t="s">
        <v>302</v>
      </c>
      <c r="D4" s="589" t="s">
        <v>590</v>
      </c>
      <c r="E4" s="591" t="s">
        <v>502</v>
      </c>
      <c r="F4" s="591" t="s">
        <v>701</v>
      </c>
      <c r="G4" s="592">
        <v>120709.75</v>
      </c>
    </row>
    <row r="5" spans="1:8" s="631" customFormat="1" ht="237" customHeight="1" thickBot="1" x14ac:dyDescent="0.4">
      <c r="A5" s="632">
        <v>2</v>
      </c>
      <c r="B5" s="633" t="s">
        <v>304</v>
      </c>
      <c r="C5" s="633" t="s">
        <v>303</v>
      </c>
      <c r="D5" s="633" t="s">
        <v>679</v>
      </c>
      <c r="E5" s="597" t="s">
        <v>645</v>
      </c>
      <c r="F5" s="597" t="s">
        <v>702</v>
      </c>
      <c r="G5" s="598">
        <v>136982.57999999999</v>
      </c>
    </row>
    <row r="6" spans="1:8" s="631" customFormat="1" ht="348" x14ac:dyDescent="0.35">
      <c r="A6" s="632">
        <v>3</v>
      </c>
      <c r="B6" s="633" t="s">
        <v>340</v>
      </c>
      <c r="C6" s="633" t="s">
        <v>338</v>
      </c>
      <c r="D6" s="633" t="s">
        <v>509</v>
      </c>
      <c r="E6" s="599" t="s">
        <v>611</v>
      </c>
      <c r="F6" s="597" t="s">
        <v>510</v>
      </c>
      <c r="G6" s="598">
        <v>1632.82</v>
      </c>
    </row>
    <row r="7" spans="1:8" s="631" customFormat="1" ht="199" customHeight="1" thickBot="1" x14ac:dyDescent="0.4">
      <c r="A7" s="634">
        <v>4</v>
      </c>
      <c r="B7" s="635" t="s">
        <v>466</v>
      </c>
      <c r="C7" s="635" t="s">
        <v>367</v>
      </c>
      <c r="D7" s="635" t="s">
        <v>369</v>
      </c>
      <c r="E7" s="604" t="s">
        <v>502</v>
      </c>
      <c r="F7" s="604" t="s">
        <v>680</v>
      </c>
      <c r="G7" s="606">
        <v>277990.48</v>
      </c>
    </row>
    <row r="8" spans="1:8" x14ac:dyDescent="0.35">
      <c r="B8" s="636"/>
      <c r="C8" s="636"/>
      <c r="D8" s="637"/>
      <c r="E8" s="622"/>
      <c r="F8" s="622"/>
      <c r="G8" s="609"/>
    </row>
    <row r="9" spans="1:8" ht="15" thickBot="1" x14ac:dyDescent="0.4">
      <c r="C9" s="610"/>
      <c r="E9" s="622"/>
      <c r="F9" s="610" t="s">
        <v>13</v>
      </c>
      <c r="G9" s="611">
        <f>SUM(G4:G7)</f>
        <v>537315.63</v>
      </c>
    </row>
    <row r="10" spans="1:8" ht="15" thickTop="1" x14ac:dyDescent="0.35">
      <c r="E10" s="638"/>
      <c r="F10" s="638"/>
    </row>
    <row r="11" spans="1:8" ht="15" thickBot="1" x14ac:dyDescent="0.4">
      <c r="E11" s="639"/>
      <c r="F11" s="612" t="s">
        <v>603</v>
      </c>
    </row>
    <row r="12" spans="1:8" x14ac:dyDescent="0.35">
      <c r="E12" s="640"/>
      <c r="F12" s="613" t="s">
        <v>647</v>
      </c>
      <c r="G12" s="592">
        <f>G4+G5+G6+G7</f>
        <v>537315.63</v>
      </c>
    </row>
    <row r="13" spans="1:8" x14ac:dyDescent="0.35">
      <c r="E13" s="640"/>
      <c r="F13" s="615" t="s">
        <v>648</v>
      </c>
      <c r="G13" s="641">
        <v>0</v>
      </c>
    </row>
    <row r="14" spans="1:8" x14ac:dyDescent="0.35">
      <c r="E14" s="642"/>
      <c r="F14" s="615" t="s">
        <v>649</v>
      </c>
      <c r="G14" s="616">
        <v>0</v>
      </c>
    </row>
    <row r="15" spans="1:8" ht="29.5" thickBot="1" x14ac:dyDescent="0.4">
      <c r="E15" s="643"/>
      <c r="F15" s="617" t="s">
        <v>650</v>
      </c>
      <c r="G15" s="644">
        <v>0</v>
      </c>
    </row>
    <row r="16" spans="1:8" x14ac:dyDescent="0.35">
      <c r="E16" s="645"/>
      <c r="F16" s="645"/>
    </row>
    <row r="17" spans="5:6" x14ac:dyDescent="0.35">
      <c r="E17" s="646"/>
      <c r="F17" s="646"/>
    </row>
    <row r="18" spans="5:6" x14ac:dyDescent="0.35">
      <c r="E18" s="646"/>
      <c r="F18" s="646"/>
    </row>
  </sheetData>
  <mergeCells count="1">
    <mergeCell ref="A1:G1"/>
  </mergeCells>
  <pageMargins left="0.70866141732283472" right="0.70866141732283472" top="0.74803149606299213" bottom="0.74803149606299213" header="0.31496062992125984" footer="0.31496062992125984"/>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M46"/>
  <sheetViews>
    <sheetView view="pageBreakPreview" topLeftCell="B1" zoomScale="85" zoomScaleNormal="100" zoomScaleSheetLayoutView="85" workbookViewId="0">
      <selection activeCell="C29" sqref="C29:C30"/>
    </sheetView>
  </sheetViews>
  <sheetFormatPr defaultColWidth="9.1796875" defaultRowHeight="14.5" x14ac:dyDescent="0.35"/>
  <cols>
    <col min="1" max="1" width="25.26953125" style="5" hidden="1" customWidth="1"/>
    <col min="2" max="2" width="51.26953125" style="5" customWidth="1"/>
    <col min="3" max="3" width="49.7265625" style="165" customWidth="1"/>
    <col min="4" max="4" width="31" style="5" customWidth="1"/>
    <col min="5" max="6" width="85.54296875" style="3" customWidth="1"/>
    <col min="7" max="7" width="20.7265625" style="5" customWidth="1"/>
    <col min="8" max="8" width="27" style="18" customWidth="1"/>
    <col min="9" max="9" width="12.81640625" style="5" bestFit="1" customWidth="1"/>
    <col min="10" max="10" width="19.81640625" style="5" customWidth="1"/>
    <col min="11" max="11" width="19.81640625" style="132" customWidth="1"/>
    <col min="12" max="12" width="9.1796875" style="5"/>
    <col min="13" max="13" width="15.54296875" style="5" customWidth="1"/>
    <col min="14" max="16384" width="9.1796875" style="5"/>
  </cols>
  <sheetData>
    <row r="1" spans="1:11" ht="18.5" x14ac:dyDescent="0.35">
      <c r="B1" s="707" t="s">
        <v>347</v>
      </c>
      <c r="C1" s="708"/>
      <c r="D1" s="708"/>
      <c r="E1" s="708"/>
      <c r="F1" s="708"/>
      <c r="G1" s="708"/>
      <c r="H1" s="20"/>
    </row>
    <row r="2" spans="1:11" ht="14.25" customHeight="1" x14ac:dyDescent="0.45">
      <c r="B2" s="706"/>
      <c r="C2" s="706"/>
      <c r="D2" s="706"/>
      <c r="E2" s="706"/>
      <c r="F2" s="706"/>
      <c r="G2" s="706"/>
      <c r="H2" s="706"/>
    </row>
    <row r="3" spans="1:11" ht="18.5" x14ac:dyDescent="0.45">
      <c r="B3" s="708" t="s">
        <v>47</v>
      </c>
      <c r="C3" s="708"/>
      <c r="D3" s="708"/>
      <c r="E3" s="708"/>
      <c r="F3" s="708"/>
      <c r="G3" s="708"/>
      <c r="H3" s="20"/>
      <c r="I3" s="11"/>
    </row>
    <row r="5" spans="1:11" s="10" customFormat="1" ht="15.5" x14ac:dyDescent="0.35">
      <c r="B5" s="21" t="s">
        <v>262</v>
      </c>
      <c r="C5" s="21"/>
      <c r="D5" s="7"/>
      <c r="G5" s="8"/>
      <c r="H5" s="490"/>
      <c r="I5" s="9"/>
    </row>
    <row r="6" spans="1:11" ht="15" thickBot="1" x14ac:dyDescent="0.4"/>
    <row r="7" spans="1:11" ht="25.5" customHeight="1" thickBot="1" x14ac:dyDescent="0.4">
      <c r="A7" s="19" t="s">
        <v>43</v>
      </c>
      <c r="B7" s="342" t="s">
        <v>226</v>
      </c>
      <c r="C7" s="13" t="s">
        <v>45</v>
      </c>
      <c r="D7" s="13" t="s">
        <v>79</v>
      </c>
      <c r="E7" s="13" t="s">
        <v>46</v>
      </c>
      <c r="F7" s="13" t="s">
        <v>440</v>
      </c>
      <c r="G7" s="29" t="s">
        <v>44</v>
      </c>
      <c r="H7" s="14" t="s">
        <v>51</v>
      </c>
    </row>
    <row r="8" spans="1:11" s="18" customFormat="1" ht="192" customHeight="1" x14ac:dyDescent="0.35">
      <c r="B8" s="522" t="s">
        <v>78</v>
      </c>
      <c r="C8" s="128" t="s">
        <v>223</v>
      </c>
      <c r="D8" s="163" t="s">
        <v>224</v>
      </c>
      <c r="E8" s="525" t="s">
        <v>225</v>
      </c>
      <c r="F8" s="564" t="s">
        <v>447</v>
      </c>
      <c r="G8" s="523">
        <v>101022.9</v>
      </c>
      <c r="H8" s="524" t="s">
        <v>467</v>
      </c>
    </row>
    <row r="9" spans="1:11" s="18" customFormat="1" ht="137.25" customHeight="1" x14ac:dyDescent="0.35">
      <c r="B9" s="501" t="s">
        <v>83</v>
      </c>
      <c r="C9" s="422" t="s">
        <v>66</v>
      </c>
      <c r="D9" s="422" t="s">
        <v>92</v>
      </c>
      <c r="E9" s="533" t="s">
        <v>358</v>
      </c>
      <c r="F9" s="562" t="s">
        <v>446</v>
      </c>
      <c r="G9" s="502">
        <v>261.36</v>
      </c>
      <c r="H9" s="133" t="s">
        <v>468</v>
      </c>
    </row>
    <row r="10" spans="1:11" s="18" customFormat="1" ht="146.25" customHeight="1" x14ac:dyDescent="0.35">
      <c r="B10" s="501" t="s">
        <v>78</v>
      </c>
      <c r="C10" s="164" t="s">
        <v>66</v>
      </c>
      <c r="D10" s="422" t="s">
        <v>199</v>
      </c>
      <c r="E10" s="533" t="s">
        <v>85</v>
      </c>
      <c r="F10" s="562" t="s">
        <v>454</v>
      </c>
      <c r="G10" s="502">
        <v>254.81</v>
      </c>
      <c r="H10" s="133" t="s">
        <v>469</v>
      </c>
    </row>
    <row r="11" spans="1:11" s="18" customFormat="1" ht="134.25" customHeight="1" x14ac:dyDescent="0.35">
      <c r="B11" s="501" t="s">
        <v>78</v>
      </c>
      <c r="C11" s="164" t="s">
        <v>66</v>
      </c>
      <c r="D11" s="422" t="s">
        <v>204</v>
      </c>
      <c r="E11" s="533" t="s">
        <v>85</v>
      </c>
      <c r="F11" s="563" t="s">
        <v>455</v>
      </c>
      <c r="G11" s="502">
        <v>1313.68</v>
      </c>
      <c r="H11" s="133" t="s">
        <v>470</v>
      </c>
    </row>
    <row r="12" spans="1:11" s="18" customFormat="1" ht="116.25" customHeight="1" x14ac:dyDescent="0.35">
      <c r="B12" s="501" t="s">
        <v>78</v>
      </c>
      <c r="C12" s="164" t="s">
        <v>201</v>
      </c>
      <c r="D12" s="422" t="s">
        <v>202</v>
      </c>
      <c r="E12" s="527" t="s">
        <v>393</v>
      </c>
      <c r="F12" s="563" t="s">
        <v>453</v>
      </c>
      <c r="G12" s="502">
        <v>2200</v>
      </c>
      <c r="H12" s="133" t="s">
        <v>471</v>
      </c>
    </row>
    <row r="13" spans="1:11" s="18" customFormat="1" ht="116" x14ac:dyDescent="0.35">
      <c r="B13" s="501" t="s">
        <v>78</v>
      </c>
      <c r="C13" s="164" t="s">
        <v>208</v>
      </c>
      <c r="D13" s="422" t="s">
        <v>209</v>
      </c>
      <c r="E13" s="528" t="s">
        <v>210</v>
      </c>
      <c r="F13" s="562" t="s">
        <v>452</v>
      </c>
      <c r="G13" s="502">
        <v>807167.92</v>
      </c>
      <c r="H13" s="133" t="s">
        <v>472</v>
      </c>
    </row>
    <row r="14" spans="1:11" s="18" customFormat="1" ht="138" customHeight="1" x14ac:dyDescent="0.35">
      <c r="B14" s="501" t="s">
        <v>78</v>
      </c>
      <c r="C14" s="164" t="s">
        <v>89</v>
      </c>
      <c r="D14" s="422" t="s">
        <v>211</v>
      </c>
      <c r="E14" s="527" t="s">
        <v>393</v>
      </c>
      <c r="F14" s="562" t="s">
        <v>445</v>
      </c>
      <c r="G14" s="502">
        <v>1787.1</v>
      </c>
      <c r="H14" s="133" t="s">
        <v>473</v>
      </c>
    </row>
    <row r="15" spans="1:11" s="121" customFormat="1" ht="146.25" customHeight="1" x14ac:dyDescent="0.35">
      <c r="A15" s="16"/>
      <c r="B15" s="501" t="s">
        <v>78</v>
      </c>
      <c r="C15" s="164" t="s">
        <v>220</v>
      </c>
      <c r="D15" s="422" t="s">
        <v>221</v>
      </c>
      <c r="E15" s="526" t="s">
        <v>222</v>
      </c>
      <c r="F15" s="562" t="s">
        <v>443</v>
      </c>
      <c r="G15" s="502">
        <v>2880.7</v>
      </c>
      <c r="H15" s="133" t="s">
        <v>474</v>
      </c>
      <c r="I15" s="18"/>
      <c r="K15" s="132"/>
    </row>
    <row r="16" spans="1:11" s="121" customFormat="1" ht="205.5" customHeight="1" x14ac:dyDescent="0.35">
      <c r="A16" s="16"/>
      <c r="B16" s="501" t="s">
        <v>78</v>
      </c>
      <c r="C16" s="164" t="s">
        <v>205</v>
      </c>
      <c r="D16" s="422" t="s">
        <v>206</v>
      </c>
      <c r="E16" s="527" t="s">
        <v>207</v>
      </c>
      <c r="F16" s="554" t="s">
        <v>442</v>
      </c>
      <c r="G16" s="502">
        <v>417</v>
      </c>
      <c r="H16" s="133" t="s">
        <v>475</v>
      </c>
      <c r="I16" s="18"/>
      <c r="K16" s="132"/>
    </row>
    <row r="17" spans="1:13" s="485" customFormat="1" ht="156" customHeight="1" x14ac:dyDescent="0.35">
      <c r="A17" s="16"/>
      <c r="B17" s="501" t="s">
        <v>78</v>
      </c>
      <c r="C17" s="164" t="s">
        <v>66</v>
      </c>
      <c r="D17" s="422" t="s">
        <v>215</v>
      </c>
      <c r="E17" s="533" t="s">
        <v>85</v>
      </c>
      <c r="F17" s="562" t="s">
        <v>444</v>
      </c>
      <c r="G17" s="502">
        <v>207.63</v>
      </c>
      <c r="H17" s="133" t="s">
        <v>476</v>
      </c>
      <c r="I17" s="18"/>
    </row>
    <row r="18" spans="1:13" s="485" customFormat="1" ht="129" customHeight="1" x14ac:dyDescent="0.35">
      <c r="A18" s="16"/>
      <c r="B18" s="501" t="s">
        <v>78</v>
      </c>
      <c r="C18" s="164" t="s">
        <v>196</v>
      </c>
      <c r="D18" s="422" t="s">
        <v>197</v>
      </c>
      <c r="E18" s="533" t="s">
        <v>394</v>
      </c>
      <c r="F18" s="562" t="s">
        <v>456</v>
      </c>
      <c r="G18" s="502">
        <v>814.5</v>
      </c>
      <c r="H18" s="133" t="s">
        <v>477</v>
      </c>
      <c r="I18" s="18"/>
    </row>
    <row r="19" spans="1:13" s="485" customFormat="1" ht="130.5" x14ac:dyDescent="0.35">
      <c r="A19" s="16"/>
      <c r="B19" s="501" t="s">
        <v>78</v>
      </c>
      <c r="C19" s="164" t="s">
        <v>66</v>
      </c>
      <c r="D19" s="422" t="s">
        <v>216</v>
      </c>
      <c r="E19" s="533" t="s">
        <v>217</v>
      </c>
      <c r="F19" s="563" t="s">
        <v>457</v>
      </c>
      <c r="G19" s="502">
        <v>6500</v>
      </c>
      <c r="H19" s="290" t="s">
        <v>478</v>
      </c>
      <c r="I19" s="18"/>
    </row>
    <row r="20" spans="1:13" s="485" customFormat="1" ht="144" customHeight="1" x14ac:dyDescent="0.35">
      <c r="A20" s="16"/>
      <c r="B20" s="501" t="s">
        <v>83</v>
      </c>
      <c r="C20" s="422" t="s">
        <v>66</v>
      </c>
      <c r="D20" s="422" t="s">
        <v>91</v>
      </c>
      <c r="E20" s="533" t="s">
        <v>85</v>
      </c>
      <c r="F20" s="562" t="s">
        <v>433</v>
      </c>
      <c r="G20" s="502">
        <v>166.11</v>
      </c>
      <c r="H20" s="133" t="s">
        <v>479</v>
      </c>
      <c r="I20" s="18"/>
    </row>
    <row r="21" spans="1:13" s="485" customFormat="1" ht="141" customHeight="1" x14ac:dyDescent="0.35">
      <c r="A21" s="16"/>
      <c r="B21" s="501" t="s">
        <v>83</v>
      </c>
      <c r="C21" s="422" t="s">
        <v>66</v>
      </c>
      <c r="D21" s="422" t="s">
        <v>97</v>
      </c>
      <c r="E21" s="533" t="s">
        <v>85</v>
      </c>
      <c r="F21" s="562" t="s">
        <v>433</v>
      </c>
      <c r="G21" s="502">
        <v>287.18</v>
      </c>
      <c r="H21" s="133" t="s">
        <v>480</v>
      </c>
      <c r="I21" s="18"/>
    </row>
    <row r="22" spans="1:13" s="485" customFormat="1" ht="129.75" customHeight="1" x14ac:dyDescent="0.35">
      <c r="A22" s="16"/>
      <c r="B22" s="501" t="s">
        <v>83</v>
      </c>
      <c r="C22" s="422" t="s">
        <v>125</v>
      </c>
      <c r="D22" s="422" t="s">
        <v>118</v>
      </c>
      <c r="E22" s="527" t="s">
        <v>395</v>
      </c>
      <c r="F22" s="562" t="s">
        <v>434</v>
      </c>
      <c r="G22" s="502">
        <v>1600</v>
      </c>
      <c r="H22" s="133" t="s">
        <v>481</v>
      </c>
      <c r="I22" s="18"/>
    </row>
    <row r="23" spans="1:13" s="485" customFormat="1" ht="180" customHeight="1" x14ac:dyDescent="0.35">
      <c r="A23" s="16"/>
      <c r="B23" s="501" t="s">
        <v>83</v>
      </c>
      <c r="C23" s="422" t="s">
        <v>89</v>
      </c>
      <c r="D23" s="422" t="s">
        <v>90</v>
      </c>
      <c r="E23" s="527" t="s">
        <v>395</v>
      </c>
      <c r="F23" s="562" t="s">
        <v>435</v>
      </c>
      <c r="G23" s="502">
        <v>9153.2999999999993</v>
      </c>
      <c r="H23" s="133" t="s">
        <v>482</v>
      </c>
      <c r="I23" s="18"/>
    </row>
    <row r="24" spans="1:13" s="485" customFormat="1" ht="142.5" customHeight="1" thickBot="1" x14ac:dyDescent="0.4">
      <c r="A24" s="16"/>
      <c r="B24" s="503" t="s">
        <v>185</v>
      </c>
      <c r="C24" s="322" t="s">
        <v>304</v>
      </c>
      <c r="D24" s="322" t="s">
        <v>303</v>
      </c>
      <c r="E24" s="529" t="s">
        <v>309</v>
      </c>
      <c r="F24" s="555" t="s">
        <v>436</v>
      </c>
      <c r="G24" s="504">
        <v>136982.57999999999</v>
      </c>
      <c r="H24" s="429" t="s">
        <v>483</v>
      </c>
      <c r="I24" s="18"/>
    </row>
    <row r="25" spans="1:13" s="485" customFormat="1" x14ac:dyDescent="0.35">
      <c r="A25" s="16"/>
      <c r="B25" s="491"/>
      <c r="C25" s="103"/>
      <c r="D25" s="491"/>
      <c r="E25" s="103"/>
      <c r="F25" s="103"/>
      <c r="G25" s="105"/>
      <c r="H25" s="116"/>
      <c r="I25" s="18"/>
    </row>
    <row r="26" spans="1:13" ht="15" thickBot="1" x14ac:dyDescent="0.4">
      <c r="E26" s="26" t="s">
        <v>13</v>
      </c>
      <c r="F26" s="26"/>
      <c r="G26" s="27">
        <f>SUM(G8:G24)</f>
        <v>1073016.77</v>
      </c>
      <c r="H26" s="144" t="s">
        <v>37</v>
      </c>
    </row>
    <row r="27" spans="1:13" ht="15" thickTop="1" x14ac:dyDescent="0.35">
      <c r="G27" s="98" t="s">
        <v>31</v>
      </c>
      <c r="H27" s="5"/>
    </row>
    <row r="28" spans="1:13" s="132" customFormat="1" ht="15" thickBot="1" x14ac:dyDescent="0.4">
      <c r="C28" s="165"/>
      <c r="E28" s="98"/>
      <c r="F28" s="98"/>
      <c r="H28" s="18"/>
    </row>
    <row r="29" spans="1:13" ht="26.25" customHeight="1" thickBot="1" x14ac:dyDescent="0.4">
      <c r="B29" s="107" t="s">
        <v>52</v>
      </c>
      <c r="C29" s="566">
        <f>SUM(G8:G23)</f>
        <v>936034.19000000006</v>
      </c>
      <c r="D29" s="3"/>
      <c r="F29" s="194" t="s">
        <v>431</v>
      </c>
      <c r="G29" s="195" t="s">
        <v>174</v>
      </c>
      <c r="H29" s="316" t="s">
        <v>44</v>
      </c>
      <c r="I29" s="485"/>
      <c r="J29" s="485"/>
      <c r="K29" s="137"/>
      <c r="L29" s="53">
        <v>45</v>
      </c>
      <c r="M29" s="33" t="s">
        <v>55</v>
      </c>
    </row>
    <row r="30" spans="1:13" ht="24" customHeight="1" thickBot="1" x14ac:dyDescent="0.4">
      <c r="B30" s="108" t="s">
        <v>53</v>
      </c>
      <c r="C30" s="567">
        <f>G24</f>
        <v>136982.57999999999</v>
      </c>
      <c r="D30" s="3"/>
      <c r="F30" s="556" t="s">
        <v>460</v>
      </c>
      <c r="G30" s="560" t="s">
        <v>441</v>
      </c>
      <c r="H30" s="557">
        <f>G16+G24</f>
        <v>137399.57999999999</v>
      </c>
      <c r="I30" s="485"/>
      <c r="J30" s="485"/>
      <c r="K30" s="137"/>
      <c r="L30" s="53">
        <v>499</v>
      </c>
      <c r="M30" s="33" t="s">
        <v>55</v>
      </c>
    </row>
    <row r="31" spans="1:13" ht="57" customHeight="1" thickBot="1" x14ac:dyDescent="0.4">
      <c r="B31" s="104" t="s">
        <v>54</v>
      </c>
      <c r="C31" s="565">
        <f>SUM(C29:C30)</f>
        <v>1073016.77</v>
      </c>
      <c r="D31" s="192" t="s">
        <v>37</v>
      </c>
      <c r="F31" s="561" t="s">
        <v>458</v>
      </c>
      <c r="G31" s="558" t="s">
        <v>459</v>
      </c>
      <c r="H31" s="559">
        <f>G8+G9+G10+G11+G12+G13+G14+G15+G17+G18+G19+G20+G21+G22+G23</f>
        <v>935617.19000000006</v>
      </c>
      <c r="I31" s="485"/>
      <c r="J31" s="485"/>
      <c r="K31" s="137"/>
      <c r="L31" s="53">
        <v>12</v>
      </c>
      <c r="M31" s="33" t="s">
        <v>55</v>
      </c>
    </row>
    <row r="32" spans="1:13" ht="15.75" customHeight="1" thickTop="1" thickBot="1" x14ac:dyDescent="0.4">
      <c r="C32" s="98" t="s">
        <v>31</v>
      </c>
      <c r="H32" s="28">
        <f>SUM(H30:H31)</f>
        <v>1073016.77</v>
      </c>
      <c r="I32" s="485"/>
      <c r="J32" s="485"/>
      <c r="K32" s="138"/>
      <c r="L32" s="53">
        <v>219</v>
      </c>
      <c r="M32" s="33" t="s">
        <v>55</v>
      </c>
    </row>
    <row r="33" spans="2:13" ht="15" customHeight="1" thickTop="1" x14ac:dyDescent="0.35">
      <c r="H33" s="485"/>
      <c r="I33" s="485"/>
      <c r="J33" s="485"/>
      <c r="K33" s="138"/>
      <c r="L33" s="53">
        <v>3473</v>
      </c>
      <c r="M33" s="33" t="s">
        <v>55</v>
      </c>
    </row>
    <row r="34" spans="2:13" s="165" customFormat="1" ht="15" customHeight="1" x14ac:dyDescent="0.35">
      <c r="B34" s="175" t="s">
        <v>81</v>
      </c>
      <c r="E34" s="3"/>
      <c r="F34" s="3"/>
      <c r="H34" s="178"/>
      <c r="I34" s="176"/>
      <c r="J34" s="176"/>
      <c r="K34" s="127"/>
      <c r="L34" s="177"/>
    </row>
    <row r="35" spans="2:13" s="165" customFormat="1" ht="15" customHeight="1" thickBot="1" x14ac:dyDescent="0.4">
      <c r="D35" s="181" t="s">
        <v>82</v>
      </c>
      <c r="E35" s="3"/>
      <c r="F35" s="3"/>
      <c r="H35" s="178"/>
      <c r="I35" s="176"/>
      <c r="J35" s="176"/>
      <c r="K35" s="127"/>
      <c r="L35" s="177"/>
    </row>
    <row r="36" spans="2:13" s="18" customFormat="1" ht="38.25" customHeight="1" x14ac:dyDescent="0.35">
      <c r="B36" s="419" t="s">
        <v>397</v>
      </c>
      <c r="C36" s="531">
        <f>G8+G15</f>
        <v>103903.59999999999</v>
      </c>
      <c r="D36" s="432">
        <v>104</v>
      </c>
      <c r="E36" s="174"/>
      <c r="F36" s="174"/>
      <c r="H36" s="178"/>
      <c r="I36" s="178"/>
      <c r="J36" s="178"/>
      <c r="K36" s="179"/>
      <c r="L36" s="180"/>
    </row>
    <row r="37" spans="2:13" s="18" customFormat="1" ht="51.75" customHeight="1" x14ac:dyDescent="0.35">
      <c r="B37" s="421" t="s">
        <v>398</v>
      </c>
      <c r="C37" s="534">
        <f>G9+G10+G11+G17+G18+G19+G20+G21</f>
        <v>9805.27</v>
      </c>
      <c r="D37" s="443">
        <v>10</v>
      </c>
      <c r="E37" s="174"/>
      <c r="F37" s="174"/>
      <c r="H37" s="178"/>
      <c r="I37" s="178"/>
      <c r="J37" s="178"/>
      <c r="K37" s="179"/>
      <c r="L37" s="180"/>
    </row>
    <row r="38" spans="2:13" s="18" customFormat="1" ht="51.75" customHeight="1" x14ac:dyDescent="0.35">
      <c r="B38" s="421" t="s">
        <v>399</v>
      </c>
      <c r="C38" s="530">
        <f>G12+G14+G16+G22+G23</f>
        <v>15157.4</v>
      </c>
      <c r="D38" s="443">
        <v>15</v>
      </c>
      <c r="E38" s="174"/>
      <c r="F38" s="174"/>
      <c r="H38" s="178"/>
      <c r="I38" s="178"/>
      <c r="J38" s="178"/>
      <c r="K38" s="179"/>
      <c r="L38" s="180"/>
    </row>
    <row r="39" spans="2:13" s="18" customFormat="1" ht="64.5" customHeight="1" thickBot="1" x14ac:dyDescent="0.4">
      <c r="B39" s="321" t="s">
        <v>403</v>
      </c>
      <c r="C39" s="532">
        <f>G13+G24</f>
        <v>944150.5</v>
      </c>
      <c r="D39" s="434">
        <v>944</v>
      </c>
      <c r="E39" s="174"/>
      <c r="F39" s="174"/>
      <c r="H39" s="178"/>
      <c r="I39" s="178"/>
      <c r="J39" s="178"/>
      <c r="K39" s="179"/>
      <c r="L39" s="180"/>
    </row>
    <row r="40" spans="2:13" s="18" customFormat="1" ht="15" customHeight="1" thickBot="1" x14ac:dyDescent="0.4">
      <c r="C40" s="139">
        <f>SUM(C36:C39)</f>
        <v>1073016.77</v>
      </c>
      <c r="D40" s="182">
        <f>SUM(D36:D39)</f>
        <v>1073</v>
      </c>
      <c r="E40" s="174"/>
      <c r="F40" s="174"/>
      <c r="H40" s="178"/>
      <c r="I40" s="178"/>
      <c r="J40" s="178"/>
      <c r="K40" s="179"/>
      <c r="L40" s="180"/>
    </row>
    <row r="41" spans="2:13" s="165" customFormat="1" ht="15" customHeight="1" thickTop="1" x14ac:dyDescent="0.35">
      <c r="C41" s="98" t="s">
        <v>31</v>
      </c>
      <c r="D41" s="98" t="s">
        <v>31</v>
      </c>
      <c r="E41" s="3"/>
      <c r="F41" s="3"/>
      <c r="H41" s="178"/>
      <c r="I41" s="176"/>
      <c r="J41" s="176"/>
      <c r="K41" s="127"/>
      <c r="L41" s="177"/>
    </row>
    <row r="42" spans="2:13" s="165" customFormat="1" ht="15" customHeight="1" x14ac:dyDescent="0.35">
      <c r="B42" s="104"/>
      <c r="C42" s="98"/>
      <c r="D42" s="143" t="s">
        <v>37</v>
      </c>
      <c r="E42" s="3"/>
      <c r="F42" s="3"/>
      <c r="H42" s="178"/>
      <c r="I42" s="176"/>
      <c r="J42" s="176"/>
      <c r="K42" s="127"/>
      <c r="L42" s="177"/>
    </row>
    <row r="43" spans="2:13" s="166" customFormat="1" ht="15" customHeight="1" x14ac:dyDescent="0.35">
      <c r="C43" s="98"/>
      <c r="D43" s="143"/>
      <c r="E43" s="3"/>
      <c r="F43" s="3"/>
      <c r="H43" s="178"/>
      <c r="I43" s="176"/>
      <c r="J43" s="176"/>
      <c r="K43" s="127"/>
      <c r="L43" s="177"/>
    </row>
    <row r="44" spans="2:13" x14ac:dyDescent="0.35">
      <c r="B44" s="2" t="s">
        <v>29</v>
      </c>
      <c r="C44" s="318"/>
      <c r="E44" s="681"/>
      <c r="F44" s="681"/>
      <c r="G44" s="681"/>
    </row>
    <row r="45" spans="2:13" x14ac:dyDescent="0.35">
      <c r="B45" s="98" t="s">
        <v>31</v>
      </c>
      <c r="C45" s="99" t="s">
        <v>32</v>
      </c>
      <c r="E45" s="5"/>
      <c r="F45" s="552"/>
    </row>
    <row r="46" spans="2:13" x14ac:dyDescent="0.35">
      <c r="B46" s="143" t="s">
        <v>37</v>
      </c>
      <c r="C46" s="99" t="s">
        <v>355</v>
      </c>
    </row>
  </sheetData>
  <mergeCells count="4">
    <mergeCell ref="B2:H2"/>
    <mergeCell ref="E44:G44"/>
    <mergeCell ref="B1:G1"/>
    <mergeCell ref="B3:G3"/>
  </mergeCells>
  <pageMargins left="0.7" right="0.7" top="0.75" bottom="0.75" header="0.3" footer="0.3"/>
  <pageSetup paperSize="9" scale="37" fitToHeight="0" orientation="landscape" r:id="rId1"/>
  <rowBreaks count="1" manualBreakCount="1">
    <brk id="22"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pageSetUpPr fitToPage="1"/>
  </sheetPr>
  <dimension ref="A1:H31"/>
  <sheetViews>
    <sheetView view="pageBreakPreview" topLeftCell="B6" zoomScaleNormal="115" zoomScaleSheetLayoutView="100" workbookViewId="0">
      <selection activeCell="C29" sqref="C29:C30"/>
    </sheetView>
  </sheetViews>
  <sheetFormatPr defaultColWidth="9.1796875" defaultRowHeight="14.5" x14ac:dyDescent="0.35"/>
  <cols>
    <col min="1" max="1" width="2.1796875" style="5" hidden="1" customWidth="1"/>
    <col min="2" max="2" width="45.1796875" style="5" customWidth="1"/>
    <col min="3" max="3" width="28.453125" style="165" customWidth="1"/>
    <col min="4" max="4" width="50.26953125" style="5" customWidth="1"/>
    <col min="5" max="5" width="21.1796875" style="3" customWidth="1"/>
    <col min="6" max="6" width="19" style="5" customWidth="1"/>
    <col min="7" max="16384" width="9.1796875" style="5"/>
  </cols>
  <sheetData>
    <row r="1" spans="1:8" ht="18.5" x14ac:dyDescent="0.35">
      <c r="B1" s="707" t="s">
        <v>347</v>
      </c>
      <c r="C1" s="708"/>
      <c r="D1" s="708"/>
      <c r="E1" s="708"/>
      <c r="F1" s="708"/>
      <c r="G1" s="20"/>
    </row>
    <row r="2" spans="1:8" ht="18.5" x14ac:dyDescent="0.45">
      <c r="B2" s="706"/>
      <c r="C2" s="706"/>
      <c r="D2" s="706"/>
      <c r="E2" s="706"/>
      <c r="F2" s="706"/>
    </row>
    <row r="3" spans="1:8" ht="18.5" x14ac:dyDescent="0.35">
      <c r="B3" s="708" t="s">
        <v>49</v>
      </c>
      <c r="C3" s="708"/>
      <c r="D3" s="708"/>
      <c r="E3" s="708"/>
      <c r="F3" s="708"/>
      <c r="G3" s="20"/>
    </row>
    <row r="6" spans="1:8" x14ac:dyDescent="0.35">
      <c r="B6" s="102" t="s">
        <v>264</v>
      </c>
      <c r="C6" s="102"/>
      <c r="D6" s="22"/>
      <c r="E6" s="23"/>
      <c r="F6" s="24"/>
      <c r="G6" s="109"/>
    </row>
    <row r="7" spans="1:8" ht="15" thickBot="1" x14ac:dyDescent="0.4"/>
    <row r="8" spans="1:8" ht="25.5" customHeight="1" thickBot="1" x14ac:dyDescent="0.4">
      <c r="A8" s="19" t="s">
        <v>43</v>
      </c>
      <c r="B8" s="194" t="s">
        <v>45</v>
      </c>
      <c r="C8" s="195" t="s">
        <v>79</v>
      </c>
      <c r="D8" s="195" t="s">
        <v>46</v>
      </c>
      <c r="E8" s="196" t="s">
        <v>44</v>
      </c>
      <c r="F8" s="197" t="s">
        <v>51</v>
      </c>
    </row>
    <row r="9" spans="1:8" s="417" customFormat="1" ht="79.5" customHeight="1" x14ac:dyDescent="0.35">
      <c r="A9" s="437"/>
      <c r="B9" s="419" t="s">
        <v>109</v>
      </c>
      <c r="C9" s="420" t="s">
        <v>110</v>
      </c>
      <c r="D9" s="198" t="s">
        <v>266</v>
      </c>
      <c r="E9" s="440">
        <v>141795.32</v>
      </c>
      <c r="F9" s="427" t="s">
        <v>320</v>
      </c>
    </row>
    <row r="10" spans="1:8" s="18" customFormat="1" ht="43.5" x14ac:dyDescent="0.35">
      <c r="B10" s="421" t="s">
        <v>66</v>
      </c>
      <c r="C10" s="422" t="s">
        <v>96</v>
      </c>
      <c r="D10" s="164" t="s">
        <v>187</v>
      </c>
      <c r="E10" s="426">
        <v>264.33</v>
      </c>
      <c r="F10" s="133" t="s">
        <v>321</v>
      </c>
      <c r="H10" s="134"/>
    </row>
    <row r="11" spans="1:8" s="18" customFormat="1" ht="43.5" x14ac:dyDescent="0.35">
      <c r="B11" s="421" t="s">
        <v>104</v>
      </c>
      <c r="C11" s="422" t="s">
        <v>102</v>
      </c>
      <c r="D11" s="164" t="s">
        <v>248</v>
      </c>
      <c r="E11" s="430">
        <v>1877</v>
      </c>
      <c r="F11" s="133" t="s">
        <v>323</v>
      </c>
      <c r="H11" s="134"/>
    </row>
    <row r="12" spans="1:8" s="18" customFormat="1" ht="43.5" x14ac:dyDescent="0.35">
      <c r="B12" s="421" t="s">
        <v>105</v>
      </c>
      <c r="C12" s="422" t="s">
        <v>103</v>
      </c>
      <c r="D12" s="164" t="s">
        <v>249</v>
      </c>
      <c r="E12" s="430">
        <v>594</v>
      </c>
      <c r="F12" s="133" t="s">
        <v>324</v>
      </c>
      <c r="H12" s="134"/>
    </row>
    <row r="13" spans="1:8" s="18" customFormat="1" ht="43.5" x14ac:dyDescent="0.35">
      <c r="B13" s="421" t="s">
        <v>66</v>
      </c>
      <c r="C13" s="422" t="s">
        <v>98</v>
      </c>
      <c r="D13" s="164" t="s">
        <v>187</v>
      </c>
      <c r="E13" s="426">
        <v>111.51</v>
      </c>
      <c r="F13" s="133" t="s">
        <v>326</v>
      </c>
      <c r="H13" s="134"/>
    </row>
    <row r="14" spans="1:8" s="18" customFormat="1" ht="43.5" x14ac:dyDescent="0.35">
      <c r="B14" s="425" t="s">
        <v>66</v>
      </c>
      <c r="C14" s="422" t="s">
        <v>212</v>
      </c>
      <c r="D14" s="164" t="s">
        <v>250</v>
      </c>
      <c r="E14" s="426">
        <v>4131.08</v>
      </c>
      <c r="F14" s="133" t="s">
        <v>329</v>
      </c>
      <c r="H14" s="134"/>
    </row>
    <row r="15" spans="1:8" s="18" customFormat="1" ht="87.5" thickBot="1" x14ac:dyDescent="0.4">
      <c r="B15" s="321" t="s">
        <v>126</v>
      </c>
      <c r="C15" s="322" t="s">
        <v>127</v>
      </c>
      <c r="D15" s="135" t="s">
        <v>371</v>
      </c>
      <c r="E15" s="433">
        <v>2700</v>
      </c>
      <c r="F15" s="337" t="s">
        <v>413</v>
      </c>
      <c r="H15" s="134"/>
    </row>
    <row r="16" spans="1:8" x14ac:dyDescent="0.35">
      <c r="A16" s="16"/>
      <c r="B16" s="103"/>
      <c r="C16" s="103"/>
      <c r="D16" s="104"/>
      <c r="E16" s="105"/>
      <c r="F16" s="106"/>
    </row>
    <row r="17" spans="2:6" ht="15" thickBot="1" x14ac:dyDescent="0.4">
      <c r="B17" s="4" t="s">
        <v>13</v>
      </c>
      <c r="C17" s="4"/>
      <c r="E17" s="15">
        <f>SUM(E9:E15)</f>
        <v>151473.24</v>
      </c>
      <c r="F17" s="228" t="s">
        <v>37</v>
      </c>
    </row>
    <row r="18" spans="2:6" s="165" customFormat="1" ht="15" thickTop="1" x14ac:dyDescent="0.35">
      <c r="B18" s="4"/>
      <c r="C18" s="4"/>
      <c r="E18" s="98" t="s">
        <v>31</v>
      </c>
      <c r="F18" s="144"/>
    </row>
    <row r="19" spans="2:6" s="166" customFormat="1" x14ac:dyDescent="0.35">
      <c r="B19" s="4"/>
      <c r="C19" s="4"/>
      <c r="E19" s="98"/>
      <c r="F19" s="144"/>
    </row>
    <row r="20" spans="2:6" s="165" customFormat="1" x14ac:dyDescent="0.35">
      <c r="B20" s="175" t="s">
        <v>81</v>
      </c>
      <c r="E20" s="125"/>
      <c r="F20" s="144"/>
    </row>
    <row r="21" spans="2:6" s="165" customFormat="1" ht="15" thickBot="1" x14ac:dyDescent="0.4">
      <c r="D21" s="181" t="s">
        <v>82</v>
      </c>
      <c r="E21" s="125"/>
      <c r="F21" s="144"/>
    </row>
    <row r="22" spans="2:6" s="417" customFormat="1" ht="29" x14ac:dyDescent="0.35">
      <c r="B22" s="441" t="s">
        <v>189</v>
      </c>
      <c r="C22" s="442">
        <f>E9</f>
        <v>141795.32</v>
      </c>
      <c r="D22" s="432">
        <v>142</v>
      </c>
      <c r="E22" s="125"/>
      <c r="F22" s="144"/>
    </row>
    <row r="23" spans="2:6" s="81" customFormat="1" ht="27" customHeight="1" x14ac:dyDescent="0.35">
      <c r="B23" s="425" t="s">
        <v>251</v>
      </c>
      <c r="C23" s="431">
        <f>E10+E13+E14</f>
        <v>4506.92</v>
      </c>
      <c r="D23" s="443">
        <v>5</v>
      </c>
      <c r="E23" s="191"/>
      <c r="F23" s="192"/>
    </row>
    <row r="24" spans="2:6" s="81" customFormat="1" ht="33" customHeight="1" thickBot="1" x14ac:dyDescent="0.4">
      <c r="B24" s="428" t="s">
        <v>372</v>
      </c>
      <c r="C24" s="433">
        <f>E11+E12+E15</f>
        <v>5171</v>
      </c>
      <c r="D24" s="434">
        <v>5</v>
      </c>
      <c r="E24" s="191"/>
      <c r="F24" s="192"/>
    </row>
    <row r="25" spans="2:6" ht="15" thickBot="1" x14ac:dyDescent="0.4">
      <c r="B25" s="18"/>
      <c r="C25" s="139">
        <f>SUM(C22:C24)</f>
        <v>151473.24000000002</v>
      </c>
      <c r="D25" s="182">
        <f>SUM(D22:D24)</f>
        <v>152</v>
      </c>
      <c r="E25" s="5"/>
      <c r="F25" s="33"/>
    </row>
    <row r="26" spans="2:6" s="165" customFormat="1" ht="15" thickTop="1" x14ac:dyDescent="0.35">
      <c r="B26" s="18"/>
      <c r="C26" s="98" t="s">
        <v>31</v>
      </c>
      <c r="D26" s="98" t="s">
        <v>31</v>
      </c>
      <c r="E26" s="98"/>
      <c r="F26" s="33"/>
    </row>
    <row r="27" spans="2:6" s="166" customFormat="1" x14ac:dyDescent="0.35">
      <c r="B27" s="18"/>
      <c r="C27" s="98"/>
      <c r="D27" s="143" t="s">
        <v>37</v>
      </c>
      <c r="E27" s="98"/>
      <c r="F27" s="33"/>
    </row>
    <row r="28" spans="2:6" s="166" customFormat="1" x14ac:dyDescent="0.35">
      <c r="B28" s="18"/>
      <c r="C28" s="98"/>
      <c r="D28" s="143"/>
      <c r="E28" s="98"/>
      <c r="F28" s="33"/>
    </row>
    <row r="29" spans="2:6" x14ac:dyDescent="0.35">
      <c r="B29" s="2" t="s">
        <v>29</v>
      </c>
      <c r="C29" s="318"/>
    </row>
    <row r="30" spans="2:6" x14ac:dyDescent="0.35">
      <c r="B30" s="98" t="s">
        <v>31</v>
      </c>
      <c r="C30" s="99" t="s">
        <v>32</v>
      </c>
    </row>
    <row r="31" spans="2:6" x14ac:dyDescent="0.35">
      <c r="B31" s="143" t="s">
        <v>37</v>
      </c>
      <c r="C31" s="99" t="s">
        <v>355</v>
      </c>
    </row>
  </sheetData>
  <mergeCells count="3">
    <mergeCell ref="B3:F3"/>
    <mergeCell ref="B1:F1"/>
    <mergeCell ref="B2:F2"/>
  </mergeCells>
  <pageMargins left="0.7" right="0.7" top="0.75" bottom="0.75" header="0.3" footer="0.3"/>
  <pageSetup paperSize="9" scale="79" fitToHeight="0" orientation="landscape" r:id="rId1"/>
  <rowBreaks count="1" manualBreakCount="1">
    <brk id="1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G16"/>
  <sheetViews>
    <sheetView view="pageBreakPreview" topLeftCell="B4" zoomScale="115" zoomScaleNormal="115" zoomScaleSheetLayoutView="115" workbookViewId="0">
      <selection activeCell="C29" sqref="C29:C30"/>
    </sheetView>
  </sheetViews>
  <sheetFormatPr defaultColWidth="9.1796875" defaultRowHeight="14.5" x14ac:dyDescent="0.35"/>
  <cols>
    <col min="1" max="1" width="25.26953125" style="417" hidden="1" customWidth="1"/>
    <col min="2" max="2" width="45.1796875" style="417" customWidth="1"/>
    <col min="3" max="3" width="28.453125" style="417" customWidth="1"/>
    <col min="4" max="4" width="50.26953125" style="417" customWidth="1"/>
    <col min="5" max="5" width="21.1796875" style="3" customWidth="1"/>
    <col min="6" max="6" width="17.1796875" style="417" customWidth="1"/>
    <col min="7" max="16384" width="9.1796875" style="417"/>
  </cols>
  <sheetData>
    <row r="1" spans="1:7" ht="18.5" x14ac:dyDescent="0.35">
      <c r="B1" s="707" t="s">
        <v>347</v>
      </c>
      <c r="C1" s="708"/>
      <c r="D1" s="708"/>
      <c r="E1" s="708"/>
      <c r="F1" s="708"/>
      <c r="G1" s="20"/>
    </row>
    <row r="2" spans="1:7" ht="18.5" x14ac:dyDescent="0.45">
      <c r="B2" s="706"/>
      <c r="C2" s="706"/>
      <c r="D2" s="706"/>
      <c r="E2" s="706"/>
      <c r="F2" s="706"/>
    </row>
    <row r="3" spans="1:7" ht="18.5" x14ac:dyDescent="0.35">
      <c r="B3" s="708" t="s">
        <v>60</v>
      </c>
      <c r="C3" s="708"/>
      <c r="D3" s="708"/>
      <c r="E3" s="708"/>
      <c r="F3" s="708"/>
      <c r="G3" s="20"/>
    </row>
    <row r="5" spans="1:7" x14ac:dyDescent="0.35">
      <c r="B5" s="42"/>
      <c r="C5" s="42"/>
    </row>
    <row r="6" spans="1:7" x14ac:dyDescent="0.35">
      <c r="B6" s="102" t="s">
        <v>263</v>
      </c>
      <c r="C6" s="102"/>
      <c r="D6" s="22"/>
      <c r="E6" s="23"/>
      <c r="F6" s="24"/>
      <c r="G6" s="109"/>
    </row>
    <row r="7" spans="1:7" ht="15" thickBot="1" x14ac:dyDescent="0.4"/>
    <row r="8" spans="1:7" ht="25.5" customHeight="1" thickBot="1" x14ac:dyDescent="0.4">
      <c r="A8" s="19" t="s">
        <v>43</v>
      </c>
      <c r="B8" s="194" t="s">
        <v>45</v>
      </c>
      <c r="C8" s="438" t="s">
        <v>79</v>
      </c>
      <c r="D8" s="195" t="s">
        <v>46</v>
      </c>
      <c r="E8" s="196" t="s">
        <v>44</v>
      </c>
      <c r="F8" s="197" t="s">
        <v>51</v>
      </c>
    </row>
    <row r="9" spans="1:7" s="18" customFormat="1" ht="15" thickBot="1" x14ac:dyDescent="0.4">
      <c r="A9" s="334"/>
      <c r="B9" s="423" t="s">
        <v>80</v>
      </c>
      <c r="C9" s="424" t="s">
        <v>80</v>
      </c>
      <c r="D9" s="330" t="s">
        <v>80</v>
      </c>
      <c r="E9" s="235">
        <v>0</v>
      </c>
      <c r="F9" s="439" t="s">
        <v>80</v>
      </c>
    </row>
    <row r="10" spans="1:7" x14ac:dyDescent="0.35">
      <c r="A10" s="16"/>
      <c r="B10" s="103"/>
      <c r="C10" s="103"/>
      <c r="D10" s="104"/>
      <c r="E10" s="105"/>
      <c r="F10" s="106"/>
    </row>
    <row r="11" spans="1:7" ht="15" thickBot="1" x14ac:dyDescent="0.4">
      <c r="B11" s="4" t="s">
        <v>13</v>
      </c>
      <c r="C11" s="4"/>
      <c r="E11" s="15">
        <f>SUM(E9:E9)</f>
        <v>0</v>
      </c>
      <c r="F11" s="144" t="s">
        <v>37</v>
      </c>
    </row>
    <row r="12" spans="1:7" ht="15" thickTop="1" x14ac:dyDescent="0.35">
      <c r="E12" s="98" t="s">
        <v>31</v>
      </c>
      <c r="F12" s="33"/>
    </row>
    <row r="13" spans="1:7" x14ac:dyDescent="0.35">
      <c r="E13" s="1"/>
    </row>
    <row r="14" spans="1:7" x14ac:dyDescent="0.35">
      <c r="B14" s="2" t="s">
        <v>29</v>
      </c>
    </row>
    <row r="15" spans="1:7" x14ac:dyDescent="0.35">
      <c r="B15" s="98" t="s">
        <v>31</v>
      </c>
      <c r="C15" s="99" t="s">
        <v>32</v>
      </c>
    </row>
    <row r="16" spans="1:7" x14ac:dyDescent="0.35">
      <c r="B16" s="143" t="s">
        <v>37</v>
      </c>
      <c r="C16" s="99" t="s">
        <v>355</v>
      </c>
    </row>
  </sheetData>
  <mergeCells count="3">
    <mergeCell ref="B1:F1"/>
    <mergeCell ref="B2:F2"/>
    <mergeCell ref="B3:F3"/>
  </mergeCells>
  <pageMargins left="0.7" right="0.7" top="0.75" bottom="0.75" header="0.3" footer="0.3"/>
  <pageSetup paperSize="9" scale="8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G20"/>
  <sheetViews>
    <sheetView view="pageBreakPreview" topLeftCell="B1" zoomScale="115" zoomScaleNormal="115" zoomScaleSheetLayoutView="115" workbookViewId="0">
      <selection activeCell="C29" sqref="C29:C30"/>
    </sheetView>
  </sheetViews>
  <sheetFormatPr defaultColWidth="9.1796875" defaultRowHeight="14.5" x14ac:dyDescent="0.35"/>
  <cols>
    <col min="1" max="1" width="25.26953125" style="121" hidden="1" customWidth="1"/>
    <col min="2" max="2" width="45.1796875" style="121" customWidth="1"/>
    <col min="3" max="3" width="28.453125" style="165" customWidth="1"/>
    <col min="4" max="4" width="54.1796875" style="121" customWidth="1"/>
    <col min="5" max="5" width="31.1796875" style="3" customWidth="1"/>
    <col min="6" max="6" width="17.1796875" style="121" customWidth="1"/>
    <col min="7" max="16384" width="9.1796875" style="121"/>
  </cols>
  <sheetData>
    <row r="1" spans="1:7" ht="18.5" x14ac:dyDescent="0.35">
      <c r="B1" s="707" t="s">
        <v>347</v>
      </c>
      <c r="C1" s="708"/>
      <c r="D1" s="708"/>
      <c r="E1" s="708"/>
      <c r="F1" s="708"/>
      <c r="G1" s="20"/>
    </row>
    <row r="2" spans="1:7" ht="18.5" x14ac:dyDescent="0.45">
      <c r="B2" s="706"/>
      <c r="C2" s="706"/>
      <c r="D2" s="706"/>
      <c r="E2" s="706"/>
      <c r="F2" s="706"/>
    </row>
    <row r="3" spans="1:7" ht="18.5" x14ac:dyDescent="0.35">
      <c r="B3" s="708" t="s">
        <v>72</v>
      </c>
      <c r="C3" s="708"/>
      <c r="D3" s="708"/>
      <c r="E3" s="708"/>
      <c r="F3" s="708"/>
      <c r="G3" s="20"/>
    </row>
    <row r="5" spans="1:7" x14ac:dyDescent="0.35">
      <c r="B5" s="42"/>
      <c r="C5" s="42"/>
    </row>
    <row r="6" spans="1:7" x14ac:dyDescent="0.35">
      <c r="B6" s="102" t="s">
        <v>267</v>
      </c>
      <c r="C6" s="102"/>
      <c r="D6" s="22"/>
      <c r="E6" s="23"/>
      <c r="F6" s="24"/>
      <c r="G6" s="109"/>
    </row>
    <row r="7" spans="1:7" ht="15" thickBot="1" x14ac:dyDescent="0.4"/>
    <row r="8" spans="1:7" ht="25.5" customHeight="1" thickBot="1" x14ac:dyDescent="0.4">
      <c r="A8" s="19" t="s">
        <v>43</v>
      </c>
      <c r="B8" s="12" t="s">
        <v>45</v>
      </c>
      <c r="C8" s="173" t="s">
        <v>79</v>
      </c>
      <c r="D8" s="13" t="s">
        <v>46</v>
      </c>
      <c r="E8" s="29" t="s">
        <v>44</v>
      </c>
      <c r="F8" s="14" t="s">
        <v>51</v>
      </c>
    </row>
    <row r="9" spans="1:7" s="18" customFormat="1" ht="44" thickBot="1" x14ac:dyDescent="0.4">
      <c r="A9" s="334"/>
      <c r="B9" s="202" t="s">
        <v>109</v>
      </c>
      <c r="C9" s="234" t="s">
        <v>110</v>
      </c>
      <c r="D9" s="330" t="s">
        <v>318</v>
      </c>
      <c r="E9" s="235">
        <v>0.72</v>
      </c>
      <c r="F9" s="236" t="s">
        <v>331</v>
      </c>
    </row>
    <row r="10" spans="1:7" x14ac:dyDescent="0.35">
      <c r="A10" s="16"/>
      <c r="B10" s="103"/>
      <c r="C10" s="103"/>
      <c r="D10" s="104"/>
      <c r="E10" s="105"/>
      <c r="F10" s="106"/>
    </row>
    <row r="11" spans="1:7" ht="15" thickBot="1" x14ac:dyDescent="0.4">
      <c r="B11" s="4" t="s">
        <v>13</v>
      </c>
      <c r="C11" s="4"/>
      <c r="E11" s="15">
        <f>SUM(E9:E9)</f>
        <v>0.72</v>
      </c>
      <c r="F11" s="144" t="s">
        <v>37</v>
      </c>
    </row>
    <row r="12" spans="1:7" ht="15" thickTop="1" x14ac:dyDescent="0.35">
      <c r="E12" s="98" t="s">
        <v>31</v>
      </c>
      <c r="F12" s="33"/>
    </row>
    <row r="13" spans="1:7" s="417" customFormat="1" x14ac:dyDescent="0.35">
      <c r="E13" s="98"/>
      <c r="F13" s="33"/>
    </row>
    <row r="14" spans="1:7" ht="15" thickBot="1" x14ac:dyDescent="0.4">
      <c r="E14" s="181" t="s">
        <v>82</v>
      </c>
    </row>
    <row r="15" spans="1:7" ht="15" thickBot="1" x14ac:dyDescent="0.4">
      <c r="E15" s="183">
        <v>0</v>
      </c>
    </row>
    <row r="16" spans="1:7" x14ac:dyDescent="0.35">
      <c r="E16" s="143" t="s">
        <v>37</v>
      </c>
    </row>
    <row r="18" spans="2:3" x14ac:dyDescent="0.35">
      <c r="B18" s="2" t="s">
        <v>29</v>
      </c>
      <c r="C18" s="318"/>
    </row>
    <row r="19" spans="2:3" x14ac:dyDescent="0.35">
      <c r="B19" s="98" t="s">
        <v>31</v>
      </c>
      <c r="C19" s="99" t="s">
        <v>32</v>
      </c>
    </row>
    <row r="20" spans="2:3" x14ac:dyDescent="0.35">
      <c r="B20" s="143" t="s">
        <v>37</v>
      </c>
      <c r="C20" s="99" t="s">
        <v>355</v>
      </c>
    </row>
  </sheetData>
  <mergeCells count="3">
    <mergeCell ref="B1:F1"/>
    <mergeCell ref="B2:F2"/>
    <mergeCell ref="B3:F3"/>
  </mergeCells>
  <pageMargins left="0.7" right="0.7" top="0.75" bottom="0.75" header="0.3" footer="0.3"/>
  <pageSetup paperSize="9" scale="7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1:G16"/>
  <sheetViews>
    <sheetView view="pageBreakPreview" topLeftCell="B1" zoomScale="115" zoomScaleNormal="115" zoomScaleSheetLayoutView="115" workbookViewId="0">
      <selection activeCell="C29" sqref="C29:C30"/>
    </sheetView>
  </sheetViews>
  <sheetFormatPr defaultColWidth="9.1796875" defaultRowHeight="14.5" x14ac:dyDescent="0.35"/>
  <cols>
    <col min="1" max="1" width="25.26953125" style="417" hidden="1" customWidth="1"/>
    <col min="2" max="2" width="45.1796875" style="417" customWidth="1"/>
    <col min="3" max="3" width="28.453125" style="417" customWidth="1"/>
    <col min="4" max="4" width="50.26953125" style="417" customWidth="1"/>
    <col min="5" max="5" width="21.1796875" style="3" customWidth="1"/>
    <col min="6" max="6" width="17.1796875" style="417" customWidth="1"/>
    <col min="7" max="16384" width="9.1796875" style="417"/>
  </cols>
  <sheetData>
    <row r="1" spans="1:7" ht="18.5" x14ac:dyDescent="0.35">
      <c r="B1" s="707" t="s">
        <v>347</v>
      </c>
      <c r="C1" s="708"/>
      <c r="D1" s="708"/>
      <c r="E1" s="708"/>
      <c r="F1" s="708"/>
      <c r="G1" s="20"/>
    </row>
    <row r="2" spans="1:7" ht="18.5" x14ac:dyDescent="0.45">
      <c r="B2" s="706"/>
      <c r="C2" s="706"/>
      <c r="D2" s="706"/>
      <c r="E2" s="706"/>
      <c r="F2" s="706"/>
    </row>
    <row r="3" spans="1:7" ht="18.5" x14ac:dyDescent="0.35">
      <c r="B3" s="708" t="s">
        <v>270</v>
      </c>
      <c r="C3" s="708"/>
      <c r="D3" s="708"/>
      <c r="E3" s="708"/>
      <c r="F3" s="708"/>
      <c r="G3" s="20"/>
    </row>
    <row r="5" spans="1:7" x14ac:dyDescent="0.35">
      <c r="B5" s="42"/>
      <c r="C5" s="42"/>
    </row>
    <row r="6" spans="1:7" x14ac:dyDescent="0.35">
      <c r="B6" s="102" t="s">
        <v>273</v>
      </c>
      <c r="C6" s="102"/>
      <c r="D6" s="22"/>
      <c r="E6" s="23"/>
      <c r="F6" s="24"/>
      <c r="G6" s="109"/>
    </row>
    <row r="7" spans="1:7" ht="15" thickBot="1" x14ac:dyDescent="0.4"/>
    <row r="8" spans="1:7" ht="25.5" customHeight="1" thickBot="1" x14ac:dyDescent="0.4">
      <c r="A8" s="19" t="s">
        <v>43</v>
      </c>
      <c r="B8" s="12" t="s">
        <v>45</v>
      </c>
      <c r="C8" s="173" t="s">
        <v>79</v>
      </c>
      <c r="D8" s="13" t="s">
        <v>46</v>
      </c>
      <c r="E8" s="29" t="s">
        <v>44</v>
      </c>
      <c r="F8" s="14" t="s">
        <v>51</v>
      </c>
    </row>
    <row r="9" spans="1:7" s="18" customFormat="1" ht="15" thickBot="1" x14ac:dyDescent="0.4">
      <c r="A9" s="334"/>
      <c r="B9" s="151" t="s">
        <v>80</v>
      </c>
      <c r="C9" s="186" t="s">
        <v>80</v>
      </c>
      <c r="D9" s="152" t="s">
        <v>80</v>
      </c>
      <c r="E9" s="114">
        <v>0</v>
      </c>
      <c r="F9" s="189" t="s">
        <v>80</v>
      </c>
    </row>
    <row r="10" spans="1:7" x14ac:dyDescent="0.35">
      <c r="A10" s="16"/>
      <c r="B10" s="103"/>
      <c r="C10" s="103"/>
      <c r="D10" s="104"/>
      <c r="E10" s="105"/>
      <c r="F10" s="106"/>
    </row>
    <row r="11" spans="1:7" ht="15" thickBot="1" x14ac:dyDescent="0.4">
      <c r="B11" s="4" t="s">
        <v>13</v>
      </c>
      <c r="C11" s="4"/>
      <c r="E11" s="15">
        <f>SUM(E9:E9)</f>
        <v>0</v>
      </c>
      <c r="F11" s="144" t="s">
        <v>37</v>
      </c>
    </row>
    <row r="12" spans="1:7" ht="15" thickTop="1" x14ac:dyDescent="0.35">
      <c r="E12" s="98" t="s">
        <v>31</v>
      </c>
      <c r="F12" s="33"/>
    </row>
    <row r="13" spans="1:7" x14ac:dyDescent="0.35">
      <c r="E13" s="1"/>
    </row>
    <row r="14" spans="1:7" x14ac:dyDescent="0.35">
      <c r="B14" s="2" t="s">
        <v>29</v>
      </c>
    </row>
    <row r="15" spans="1:7" x14ac:dyDescent="0.35">
      <c r="B15" s="98" t="s">
        <v>31</v>
      </c>
      <c r="C15" s="99" t="s">
        <v>32</v>
      </c>
    </row>
    <row r="16" spans="1:7" x14ac:dyDescent="0.35">
      <c r="B16" s="143" t="s">
        <v>37</v>
      </c>
      <c r="C16" s="99" t="s">
        <v>355</v>
      </c>
    </row>
  </sheetData>
  <mergeCells count="3">
    <mergeCell ref="B1:F1"/>
    <mergeCell ref="B2:F2"/>
    <mergeCell ref="B3:F3"/>
  </mergeCells>
  <pageMargins left="0.7" right="0.7" top="0.75" bottom="0.7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31</vt:i4>
      </vt:variant>
    </vt:vector>
  </HeadingPairs>
  <TitlesOfParts>
    <vt:vector size="58" baseType="lpstr">
      <vt:lpstr>IRR</vt:lpstr>
      <vt:lpstr>(i)(aa) IRR EXP 2018_19</vt:lpstr>
      <vt:lpstr>(i)(bb) IRR EXP 2019_20</vt:lpstr>
      <vt:lpstr>(i)(cc) IRR EXP 2020_21</vt:lpstr>
      <vt:lpstr>Annexure A2</vt:lpstr>
      <vt:lpstr>Annexure A3_</vt:lpstr>
      <vt:lpstr>Annexure A4_</vt:lpstr>
      <vt:lpstr>Annexure A5_</vt:lpstr>
      <vt:lpstr>Annexure A6_</vt:lpstr>
      <vt:lpstr>Annexure A7</vt:lpstr>
      <vt:lpstr>Annexure A8_PT Annexure B</vt:lpstr>
      <vt:lpstr>Annexure A8.1</vt:lpstr>
      <vt:lpstr>F&amp;W</vt:lpstr>
      <vt:lpstr>(ii)(aa) F&amp;W EXP 2018_19_</vt:lpstr>
      <vt:lpstr>(ii)(bb) F&amp;W EXP 2019_20</vt:lpstr>
      <vt:lpstr>(ii)(cc) F&amp;W EXP 2020_21</vt:lpstr>
      <vt:lpstr>Sheet1</vt:lpstr>
      <vt:lpstr>Annexure B1</vt:lpstr>
      <vt:lpstr>Annexure B3_</vt:lpstr>
      <vt:lpstr>Annexure B4</vt:lpstr>
      <vt:lpstr>Annexure B5</vt:lpstr>
      <vt:lpstr>Annexure B6</vt:lpstr>
      <vt:lpstr>F&amp;W_Rec_Annexure B7</vt:lpstr>
      <vt:lpstr>Annexure C (Monthly Reports)</vt:lpstr>
      <vt:lpstr>Annexure D</vt:lpstr>
      <vt:lpstr>Annexure D1</vt:lpstr>
      <vt:lpstr>Annexure D2</vt:lpstr>
      <vt:lpstr>'(i)(aa) IRR EXP 2018_19'!Print_Area</vt:lpstr>
      <vt:lpstr>'(i)(cc) IRR EXP 2020_21'!Print_Area</vt:lpstr>
      <vt:lpstr>'(ii)(aa) F&amp;W EXP 2018_19_'!Print_Area</vt:lpstr>
      <vt:lpstr>'(ii)(bb) F&amp;W EXP 2019_20'!Print_Area</vt:lpstr>
      <vt:lpstr>'(ii)(cc) F&amp;W EXP 2020_21'!Print_Area</vt:lpstr>
      <vt:lpstr>'Annexure A2'!Print_Area</vt:lpstr>
      <vt:lpstr>'Annexure A3_'!Print_Area</vt:lpstr>
      <vt:lpstr>'Annexure A5_'!Print_Area</vt:lpstr>
      <vt:lpstr>'Annexure A7'!Print_Area</vt:lpstr>
      <vt:lpstr>'Annexure A8.1'!Print_Area</vt:lpstr>
      <vt:lpstr>'Annexure B1'!Print_Area</vt:lpstr>
      <vt:lpstr>'Annexure B3_'!Print_Area</vt:lpstr>
      <vt:lpstr>'Annexure B4'!Print_Area</vt:lpstr>
      <vt:lpstr>'Annexure B5'!Print_Area</vt:lpstr>
      <vt:lpstr>'Annexure B6'!Print_Area</vt:lpstr>
      <vt:lpstr>'Annexure C (Monthly Reports)'!Print_Area</vt:lpstr>
      <vt:lpstr>'Annexure D1'!Print_Area</vt:lpstr>
      <vt:lpstr>'F&amp;W'!Print_Area</vt:lpstr>
      <vt:lpstr>'F&amp;W_Rec_Annexure B7'!Print_Area</vt:lpstr>
      <vt:lpstr>IRR!Print_Area</vt:lpstr>
      <vt:lpstr>'(i)(aa) IRR EXP 2018_19'!Print_Titles</vt:lpstr>
      <vt:lpstr>'(i)(bb) IRR EXP 2019_20'!Print_Titles</vt:lpstr>
      <vt:lpstr>'(i)(cc) IRR EXP 2020_21'!Print_Titles</vt:lpstr>
      <vt:lpstr>'(ii)(aa) F&amp;W EXP 2018_19_'!Print_Titles</vt:lpstr>
      <vt:lpstr>'(ii)(bb) F&amp;W EXP 2019_20'!Print_Titles</vt:lpstr>
      <vt:lpstr>'(ii)(cc) F&amp;W EXP 2020_21'!Print_Titles</vt:lpstr>
      <vt:lpstr>'Annexure A2'!Print_Titles</vt:lpstr>
      <vt:lpstr>'Annexure B3_'!Print_Titles</vt:lpstr>
      <vt:lpstr>'Annexure B4'!Print_Titles</vt:lpstr>
      <vt:lpstr>'Annexure B5'!Print_Titles</vt:lpstr>
      <vt:lpstr>'Annexure B6'!Print_Titles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Ernestine Adams</dc:creator>
  <cp:lastModifiedBy>Lynne Saayman</cp:lastModifiedBy>
  <cp:lastPrinted>2022-04-26T12:45:06Z</cp:lastPrinted>
  <dcterms:created xsi:type="dcterms:W3CDTF">2017-05-16T07:21:15Z</dcterms:created>
  <dcterms:modified xsi:type="dcterms:W3CDTF">2022-05-11T05:59:18Z</dcterms:modified>
</cp:coreProperties>
</file>