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glass\Desktop\"/>
    </mc:Choice>
  </mc:AlternateContent>
  <bookViews>
    <workbookView xWindow="0" yWindow="0" windowWidth="19200" windowHeight="7300"/>
  </bookViews>
  <sheets>
    <sheet name="2010-2021" sheetId="1" r:id="rId1"/>
  </sheets>
  <definedNames>
    <definedName name="_xlnm._FilterDatabase" localSheetId="0" hidden="1">'2010-2021'!$B$174:$G$280</definedName>
    <definedName name="_xlnm.Print_Titles" localSheetId="0">'2010-2021'!$2:$4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4" i="1" l="1"/>
  <c r="F104" i="1"/>
  <c r="F94" i="1" l="1"/>
  <c r="F82" i="1"/>
  <c r="D114" i="1" l="1"/>
  <c r="D102" i="1" l="1"/>
  <c r="D150" i="1"/>
  <c r="F271" i="1" l="1"/>
  <c r="F249" i="1"/>
  <c r="F175" i="1"/>
  <c r="F167" i="1"/>
  <c r="F69" i="1"/>
  <c r="F44" i="1"/>
  <c r="F217" i="1" l="1"/>
  <c r="F186" i="1"/>
  <c r="F129" i="1"/>
  <c r="F114" i="1"/>
  <c r="F47" i="1"/>
  <c r="F263" i="1" l="1"/>
  <c r="F243" i="1"/>
  <c r="F236" i="1"/>
  <c r="F225" i="1"/>
  <c r="F208" i="1"/>
  <c r="F205" i="1"/>
  <c r="F194" i="1"/>
  <c r="F153" i="1"/>
  <c r="F162" i="1"/>
  <c r="F139" i="1"/>
  <c r="F233" i="1" l="1"/>
  <c r="F280" i="1"/>
  <c r="F172" i="1"/>
  <c r="F150" i="1"/>
  <c r="F55" i="1"/>
  <c r="F102" i="1" l="1"/>
  <c r="F289" i="1" s="1"/>
</calcChain>
</file>

<file path=xl/sharedStrings.xml><?xml version="1.0" encoding="utf-8"?>
<sst xmlns="http://schemas.openxmlformats.org/spreadsheetml/2006/main" count="648" uniqueCount="285">
  <si>
    <t xml:space="preserve"> </t>
  </si>
  <si>
    <r>
      <t xml:space="preserve">  </t>
    </r>
    <r>
      <rPr>
        <sz val="9"/>
        <rFont val="Arial"/>
        <family val="2"/>
      </rPr>
      <t>Our Pride IRDP (959 sites + 600 BNG top structures)</t>
    </r>
  </si>
  <si>
    <t>UISP</t>
  </si>
  <si>
    <t xml:space="preserve">WINELANDS DISTRICT </t>
  </si>
  <si>
    <t>Breede Valley</t>
  </si>
  <si>
    <t>Drakenstein</t>
  </si>
  <si>
    <t xml:space="preserve">  Gouda (150)</t>
  </si>
  <si>
    <t xml:space="preserve">  Kingston Town (122) UISP</t>
  </si>
  <si>
    <t xml:space="preserve">  Lantana (84) UISP</t>
  </si>
  <si>
    <t xml:space="preserve">  Siyashala (243) UISP</t>
  </si>
  <si>
    <t xml:space="preserve">  Fairylands(259) UISP</t>
  </si>
  <si>
    <t xml:space="preserve">  Bonnievale (16) IRDP</t>
  </si>
  <si>
    <t xml:space="preserve">  Ashton (73)</t>
  </si>
  <si>
    <t>Stellenbosch</t>
  </si>
  <si>
    <t xml:space="preserve">  Kayamandi: Watergang</t>
  </si>
  <si>
    <t xml:space="preserve">  Digteby (20) IRDP</t>
  </si>
  <si>
    <t xml:space="preserve">  Klapmuts (1067) IRDP</t>
  </si>
  <si>
    <t xml:space="preserve">  Klapmuts (99) IRDP</t>
  </si>
  <si>
    <t>Witzenberg</t>
  </si>
  <si>
    <t xml:space="preserve">  Op Die Berg (250)</t>
  </si>
  <si>
    <t>SUB TOTAL</t>
  </si>
  <si>
    <t xml:space="preserve">OVERBERG DISTRICT </t>
  </si>
  <si>
    <t xml:space="preserve">Cape Agulhas </t>
  </si>
  <si>
    <t xml:space="preserve">  Bredasdorp (184) IRDP</t>
  </si>
  <si>
    <t xml:space="preserve">  Bredasdorp: Zwelitsha (357) UISP</t>
  </si>
  <si>
    <t xml:space="preserve">  Struisbaai North (117) IRDP</t>
  </si>
  <si>
    <t xml:space="preserve">  Arniston Kamp Street (80) IRDP</t>
  </si>
  <si>
    <t xml:space="preserve">Overstrand </t>
  </si>
  <si>
    <t xml:space="preserve">  Kleinmond (410)</t>
  </si>
  <si>
    <t xml:space="preserve">Swellendam </t>
  </si>
  <si>
    <t xml:space="preserve">  White City (10)</t>
  </si>
  <si>
    <t xml:space="preserve">Theewaterskloof </t>
  </si>
  <si>
    <t xml:space="preserve">  Botrivier (226) PHP</t>
  </si>
  <si>
    <t>CENTRAL KAROO DISTRICT</t>
  </si>
  <si>
    <t>Beaufort West</t>
  </si>
  <si>
    <t xml:space="preserve">  Merweville (10) PHP</t>
  </si>
  <si>
    <t xml:space="preserve">  Beaufort West (240) IRDP</t>
  </si>
  <si>
    <t xml:space="preserve">  Beaufort West (278) IRDP</t>
  </si>
  <si>
    <t>Laingsburg</t>
  </si>
  <si>
    <t xml:space="preserve">  Matjiesfontein (39)</t>
  </si>
  <si>
    <t>Prince Albert</t>
  </si>
  <si>
    <t xml:space="preserve">  Klaarstroom (60) IRDP</t>
  </si>
  <si>
    <t xml:space="preserve">  Leeu Gamka (262)</t>
  </si>
  <si>
    <t>EDEN DISTRICT</t>
  </si>
  <si>
    <t>Bitou (Plettenberg Bay)</t>
  </si>
  <si>
    <t xml:space="preserve">George </t>
  </si>
  <si>
    <t xml:space="preserve">  Thembalethu Asazani (4350) UISP</t>
  </si>
  <si>
    <t xml:space="preserve">  Eden District : Uniondale (183)</t>
  </si>
  <si>
    <t>Hessequa (Langeberg)</t>
  </si>
  <si>
    <t xml:space="preserve">  Riversdale Infill (75)</t>
  </si>
  <si>
    <t xml:space="preserve">  Kwanokuthula (80) UISP</t>
  </si>
  <si>
    <t xml:space="preserve">  Heidelberg (32) UISP</t>
  </si>
  <si>
    <t xml:space="preserve">  Slangrivier (250) UISP</t>
  </si>
  <si>
    <t xml:space="preserve">  Heidelberg (250) IRDP</t>
  </si>
  <si>
    <t>Kannaland</t>
  </si>
  <si>
    <t>Knysna</t>
  </si>
  <si>
    <t>Mossel Bay</t>
  </si>
  <si>
    <t xml:space="preserve">  Friemersheim (200) PLS </t>
  </si>
  <si>
    <t>Oudtshoorn</t>
  </si>
  <si>
    <t xml:space="preserve">  Oudtshoorn Infill (129) IRDP</t>
  </si>
  <si>
    <t xml:space="preserve">  Oudtshoorn Infill (48) IRDP</t>
  </si>
  <si>
    <t xml:space="preserve">  De Rust Blomnek (161)</t>
  </si>
  <si>
    <t xml:space="preserve">  Kairos Infill (23) IRDP</t>
  </si>
  <si>
    <t>WEST COAST DISTRICT</t>
  </si>
  <si>
    <t>Berg River</t>
  </si>
  <si>
    <t xml:space="preserve">  Piketberg (328)</t>
  </si>
  <si>
    <t xml:space="preserve">  Porterville (116)</t>
  </si>
  <si>
    <t>Cederberg</t>
  </si>
  <si>
    <t xml:space="preserve">  Graafwater (407) IRDP</t>
  </si>
  <si>
    <t>Matzikama</t>
  </si>
  <si>
    <t xml:space="preserve">  Klawer (150) UISP</t>
  </si>
  <si>
    <t xml:space="preserve">  Klawer (106) UISP</t>
  </si>
  <si>
    <t xml:space="preserve">  Doringbaai (74) IRDP</t>
  </si>
  <si>
    <t xml:space="preserve">  Lutzville (155)</t>
  </si>
  <si>
    <t xml:space="preserve">Saldanha Bay </t>
  </si>
  <si>
    <t xml:space="preserve">  Middelpos (551)</t>
  </si>
  <si>
    <t>Swartland</t>
  </si>
  <si>
    <t xml:space="preserve">  Chatsworth (381)</t>
  </si>
  <si>
    <t>TOTAL</t>
  </si>
  <si>
    <t>Programme</t>
  </si>
  <si>
    <t>IRDP</t>
  </si>
  <si>
    <t xml:space="preserve">  Belhar CBD Social (629)</t>
  </si>
  <si>
    <t xml:space="preserve">  Thembelihle (219)</t>
  </si>
  <si>
    <t xml:space="preserve">  Delft 7 (518)</t>
  </si>
  <si>
    <t xml:space="preserve">  Our Pride (CTCHC)</t>
  </si>
  <si>
    <t xml:space="preserve">  Highbury Park</t>
  </si>
  <si>
    <t xml:space="preserve">  Malibu Conifers</t>
  </si>
  <si>
    <t xml:space="preserve">  Forest Village (4820)</t>
  </si>
  <si>
    <t xml:space="preserve">  Delft Symphony Precints 3 &amp; 5 (1951) UISP</t>
  </si>
  <si>
    <t xml:space="preserve">  Joe Slovo (2886) UISP </t>
  </si>
  <si>
    <t xml:space="preserve">  Boystown (1367) UISP</t>
  </si>
  <si>
    <t xml:space="preserve">  Orchards (109)</t>
  </si>
  <si>
    <t xml:space="preserve">  Schoongezicht (360)</t>
  </si>
  <si>
    <t xml:space="preserve">  Mcgregor Erf 360 (500)</t>
  </si>
  <si>
    <t xml:space="preserve">  Jamestown (162)</t>
  </si>
  <si>
    <t xml:space="preserve">  Wolseley Pine Valley (158)</t>
  </si>
  <si>
    <t xml:space="preserve">  Struisbaai North (68) </t>
  </si>
  <si>
    <t xml:space="preserve">  Hermanus Swartdamweg Institutional (329)</t>
  </si>
  <si>
    <t xml:space="preserve">  Hawston (489)</t>
  </si>
  <si>
    <t xml:space="preserve">  Gansbaai Blompark (544)</t>
  </si>
  <si>
    <t xml:space="preserve">  Gansbaai Beverly Hills (100)</t>
  </si>
  <si>
    <t xml:space="preserve">  Railton Smarty Town (120)</t>
  </si>
  <si>
    <t xml:space="preserve">  Railton (140)</t>
  </si>
  <si>
    <t xml:space="preserve">  Buffelsjagrivier</t>
  </si>
  <si>
    <t xml:space="preserve">  Grabouw Rooidakke Ext Irak (464)</t>
  </si>
  <si>
    <t xml:space="preserve">  Riviersonderend (135) UISP</t>
  </si>
  <si>
    <t xml:space="preserve">  Beaufort West Infill S8  (239)</t>
  </si>
  <si>
    <t xml:space="preserve">  Kwanokuthula (446 of 1360)</t>
  </si>
  <si>
    <t xml:space="preserve">  New Horizons Ebenhaeser (63)</t>
  </si>
  <si>
    <t xml:space="preserve">  Protea Park (76)</t>
  </si>
  <si>
    <t xml:space="preserve">  Kwanokuthula (42)</t>
  </si>
  <si>
    <t xml:space="preserve">  Heidelberg (122)</t>
  </si>
  <si>
    <t xml:space="preserve">  Herbertsdale (154)</t>
  </si>
  <si>
    <t xml:space="preserve">  Rosebank infill</t>
  </si>
  <si>
    <t xml:space="preserve">  Veldrdrif Noordhoek (107)</t>
  </si>
  <si>
    <t xml:space="preserve">  Lamberts Bay (596)</t>
  </si>
  <si>
    <t xml:space="preserve">  Vredendal North (268)</t>
  </si>
  <si>
    <t xml:space="preserve">  Vredendal Ph5 (399)</t>
  </si>
  <si>
    <t xml:space="preserve">  Klawer (283)</t>
  </si>
  <si>
    <t xml:space="preserve">  Diazville (563) </t>
  </si>
  <si>
    <t xml:space="preserve">  Paternoster (202)</t>
  </si>
  <si>
    <t xml:space="preserve">  Hopefield (62)</t>
  </si>
  <si>
    <t xml:space="preserve">  Laingville (309)</t>
  </si>
  <si>
    <t xml:space="preserve">  Malmesbury Ilingelethu Ph4 (130)</t>
  </si>
  <si>
    <t xml:space="preserve">  Riebeeck West (252)</t>
  </si>
  <si>
    <t xml:space="preserve">  Kosovo </t>
  </si>
  <si>
    <t xml:space="preserve">  Stanford West (783)</t>
  </si>
  <si>
    <t xml:space="preserve">  Barrydale Smutsville (87)</t>
  </si>
  <si>
    <t xml:space="preserve">  Sonskyn Vallei (616)</t>
  </si>
  <si>
    <t xml:space="preserve">  Moorreesburg Sibanye (165)</t>
  </si>
  <si>
    <t xml:space="preserve">  Kalbaskraal (134)</t>
  </si>
  <si>
    <t>CAPE TOWN METRO AREAS</t>
  </si>
  <si>
    <t xml:space="preserve">  Pelican Park </t>
  </si>
  <si>
    <t xml:space="preserve">  De Doorns (1407) IRDP </t>
  </si>
  <si>
    <t xml:space="preserve">  De Doorns UISP</t>
  </si>
  <si>
    <t>Langeberg</t>
  </si>
  <si>
    <t xml:space="preserve">  Ashton (23)</t>
  </si>
  <si>
    <t xml:space="preserve">  Kayamandi Watergang (277)</t>
  </si>
  <si>
    <t xml:space="preserve">  Vlottenburg Longlands (144) IRDP</t>
  </si>
  <si>
    <t xml:space="preserve">  Stellenbosch Idas Valley (265) IRDP</t>
  </si>
  <si>
    <t xml:space="preserve">  Tulbagh (476)</t>
  </si>
  <si>
    <t xml:space="preserve">  Bella Vista (312)</t>
  </si>
  <si>
    <t xml:space="preserve">  Bredasdorp (158)</t>
  </si>
  <si>
    <t xml:space="preserve">  Bredasdorp Site F(683)</t>
  </si>
  <si>
    <t xml:space="preserve">  Caledon (217)</t>
  </si>
  <si>
    <t xml:space="preserve">  Grabouw Hillside (438)</t>
  </si>
  <si>
    <t xml:space="preserve">  Villiersdorp (251)</t>
  </si>
  <si>
    <t xml:space="preserve">  Beaufort West Infill S1  (814)</t>
  </si>
  <si>
    <t xml:space="preserve">  Matjiesfontein (Transnet)</t>
  </si>
  <si>
    <t xml:space="preserve">  Laingsburg Goldnerville (171)</t>
  </si>
  <si>
    <t xml:space="preserve">  Prince Albert (243)</t>
  </si>
  <si>
    <t xml:space="preserve">  Kranshoek (426) </t>
  </si>
  <si>
    <t xml:space="preserve">  Qolweni/Bossiesgif Phase 3 (431)</t>
  </si>
  <si>
    <t xml:space="preserve">  Stilbaai Melkhoutfontein (175)</t>
  </si>
  <si>
    <t xml:space="preserve">  Calitzdorp (671)</t>
  </si>
  <si>
    <t xml:space="preserve">  Hlalani</t>
  </si>
  <si>
    <t xml:space="preserve">  Happy Valley </t>
  </si>
  <si>
    <t xml:space="preserve">  Ethembeni </t>
  </si>
  <si>
    <t xml:space="preserve">  Bloemfontein </t>
  </si>
  <si>
    <t xml:space="preserve">  Xolweni </t>
  </si>
  <si>
    <t xml:space="preserve">  Hornlee </t>
  </si>
  <si>
    <t xml:space="preserve">  Joe Slovo Asazani/Zinyoka UISP</t>
  </si>
  <si>
    <t xml:space="preserve">  Rose Valley (968)</t>
  </si>
  <si>
    <t xml:space="preserve">  Citrusdal UISP (668)</t>
  </si>
  <si>
    <t xml:space="preserve">  Abbotsdale (443)</t>
  </si>
  <si>
    <t xml:space="preserve">  Malmesbury Ilingelethu (604)</t>
  </si>
  <si>
    <t xml:space="preserve">  Melkbos Village</t>
  </si>
  <si>
    <t xml:space="preserve">  Sercor Park</t>
  </si>
  <si>
    <t>Institutional Hsg</t>
  </si>
  <si>
    <t>Social Hsg</t>
  </si>
  <si>
    <t xml:space="preserve">  Morgen's Village</t>
  </si>
  <si>
    <t xml:space="preserve">  Noodkamp</t>
  </si>
  <si>
    <t xml:space="preserve">  Dromedaris (181)</t>
  </si>
  <si>
    <t xml:space="preserve">  Dromedaris (1407)</t>
  </si>
  <si>
    <t xml:space="preserve">  Robertson Infill (55)</t>
  </si>
  <si>
    <t xml:space="preserve">  Montagu (63)</t>
  </si>
  <si>
    <t xml:space="preserve">  Bonnievale (52)</t>
  </si>
  <si>
    <t xml:space="preserve">  Stanford  (88)</t>
  </si>
  <si>
    <t xml:space="preserve">  Hermanus Mount Pleasant (194) </t>
  </si>
  <si>
    <t xml:space="preserve">  Mandela Square (83)</t>
  </si>
  <si>
    <t xml:space="preserve">  Railton (71)</t>
  </si>
  <si>
    <t xml:space="preserve">  Merweville (90) </t>
  </si>
  <si>
    <t xml:space="preserve">  Nelspoort (216)</t>
  </si>
  <si>
    <t xml:space="preserve">  Kwanokuthula (641)</t>
  </si>
  <si>
    <t xml:space="preserve">  Qolweni/Bossiesgif (521)</t>
  </si>
  <si>
    <t xml:space="preserve">  Clanwilliam (394)</t>
  </si>
  <si>
    <t xml:space="preserve">  Vredendal (155)</t>
  </si>
  <si>
    <t xml:space="preserve">  Robertson Muiskraalkop (130)</t>
  </si>
  <si>
    <t xml:space="preserve">  Witsand (UISP)</t>
  </si>
  <si>
    <t xml:space="preserve">  Wallacedene (UISP)</t>
  </si>
  <si>
    <t xml:space="preserve">  Somerset West Lourensia Park</t>
  </si>
  <si>
    <t xml:space="preserve">  Steenberg Social</t>
  </si>
  <si>
    <t xml:space="preserve">  Delft Infill (389) </t>
  </si>
  <si>
    <t xml:space="preserve">  Athlone Hazendal</t>
  </si>
  <si>
    <t xml:space="preserve">  Scottsdene BNG</t>
  </si>
  <si>
    <t xml:space="preserve">  Bothasig Social</t>
  </si>
  <si>
    <t xml:space="preserve">  Dromedaris Social</t>
  </si>
  <si>
    <t xml:space="preserve">  Amakhaya Ngoku Institutional</t>
  </si>
  <si>
    <t xml:space="preserve">  Scottsdene Social</t>
  </si>
  <si>
    <t xml:space="preserve">  Delft 7- 9 (616)</t>
  </si>
  <si>
    <t xml:space="preserve">  Garden Cities Fisantekraal Ph1 (867)</t>
  </si>
  <si>
    <t xml:space="preserve">  Glenhaven Social</t>
  </si>
  <si>
    <t xml:space="preserve">  Highbury Veterans</t>
  </si>
  <si>
    <t xml:space="preserve">  Nuwe Begin (1200)</t>
  </si>
  <si>
    <t xml:space="preserve">  Orchards (188)</t>
  </si>
  <si>
    <t xml:space="preserve">  Worcester Transhex Phase 1 (3231) Services</t>
  </si>
  <si>
    <t xml:space="preserve">  Rawsonville De Nova (75)</t>
  </si>
  <si>
    <t xml:space="preserve">  Paarl Vlakkeland  (Ph1.2 : 316 sites /309 units)</t>
  </si>
  <si>
    <t xml:space="preserve">  Paarl Vlakkeland  (Ph1.3 : 236 sites /228 units)</t>
  </si>
  <si>
    <t xml:space="preserve">  Ashton Zolani (173)</t>
  </si>
  <si>
    <t xml:space="preserve">  Robertson Nqubela Infill (150/128)</t>
  </si>
  <si>
    <t xml:space="preserve">  Robertson Kenana (505) UISP</t>
  </si>
  <si>
    <t xml:space="preserve">  Kayamandi Watergang (193)</t>
  </si>
  <si>
    <t xml:space="preserve">  Franschoek Mooiwater</t>
  </si>
  <si>
    <t xml:space="preserve">  Vredebes (2163 : 605+635+385)</t>
  </si>
  <si>
    <t xml:space="preserve">  Gansbaai Blompark (155)</t>
  </si>
  <si>
    <t xml:space="preserve">  Zwelihle UISP</t>
  </si>
  <si>
    <t xml:space="preserve">  Gansbaai Masakhane </t>
  </si>
  <si>
    <t xml:space="preserve">  Railton UISP</t>
  </si>
  <si>
    <t xml:space="preserve">  Suurbraak (35) IRDP</t>
  </si>
  <si>
    <t xml:space="preserve">  Grabouw UISP (1169)</t>
  </si>
  <si>
    <t xml:space="preserve">  Grabouw Dennekruin (222)</t>
  </si>
  <si>
    <t xml:space="preserve">  Villiersdorp (185)</t>
  </si>
  <si>
    <t xml:space="preserve">  Kurland (194) </t>
  </si>
  <si>
    <t xml:space="preserve">  Green Valley</t>
  </si>
  <si>
    <t xml:space="preserve">  Golden Valley (165)</t>
  </si>
  <si>
    <t xml:space="preserve">  Metro Grounds (643)</t>
  </si>
  <si>
    <t xml:space="preserve">  Kwanokuthula (80) IRDP</t>
  </si>
  <si>
    <t xml:space="preserve">  Vision (1363)</t>
  </si>
  <si>
    <t xml:space="preserve">  Sonskyn Vallei (152)</t>
  </si>
  <si>
    <t xml:space="preserve">  Mountain View (1006)</t>
  </si>
  <si>
    <t xml:space="preserve">  Velddrif Laaiplek (89) UISP</t>
  </si>
  <si>
    <t xml:space="preserve">  Veldrdrif Noordhoek (137) UISP</t>
  </si>
  <si>
    <t xml:space="preserve">  Lutzville (332)</t>
  </si>
  <si>
    <t xml:space="preserve">  Ongegund (224)</t>
  </si>
  <si>
    <t xml:space="preserve">  Bredasdorp (251)</t>
  </si>
  <si>
    <t xml:space="preserve">  Pearly Beach: Eluxolweni (194)</t>
  </si>
  <si>
    <t xml:space="preserve">  Paarl Vlakkeland  (Ph1.1 &amp; 1.4) (188+187)</t>
  </si>
  <si>
    <t xml:space="preserve">  Qolweni/Bossiesgif Phase 4</t>
  </si>
  <si>
    <t xml:space="preserve">  Syferfontein East Phase A - C</t>
  </si>
  <si>
    <t xml:space="preserve">  Blue Downs Infill &amp; Veterans</t>
  </si>
  <si>
    <t>Year of Implementation</t>
  </si>
  <si>
    <t>SERVICED SITES : 2009/10 to 2020/21</t>
  </si>
  <si>
    <t xml:space="preserve"> WESTERN CAPE</t>
  </si>
  <si>
    <t>2010/2011</t>
  </si>
  <si>
    <t>2009/2010</t>
  </si>
  <si>
    <t>2012/2013</t>
  </si>
  <si>
    <t>2015/2016</t>
  </si>
  <si>
    <t>2013/2014</t>
  </si>
  <si>
    <t>2014/2015</t>
  </si>
  <si>
    <t>2011/2012</t>
  </si>
  <si>
    <t>2016/2017</t>
  </si>
  <si>
    <t>2019/2020</t>
  </si>
  <si>
    <t>2017/2018</t>
  </si>
  <si>
    <t>2019 - 2021</t>
  </si>
  <si>
    <t>2016 - 2018</t>
  </si>
  <si>
    <t>2015/16, 2019-2021</t>
  </si>
  <si>
    <t>2018/2019</t>
  </si>
  <si>
    <t>2012-2019</t>
  </si>
  <si>
    <t>2020/2021</t>
  </si>
  <si>
    <t>2015-2019</t>
  </si>
  <si>
    <t>2014/2015 - 2018/2019</t>
  </si>
  <si>
    <t>2011/2012 - 2012/2013</t>
  </si>
  <si>
    <t>2010/2011 - 2011/2012</t>
  </si>
  <si>
    <r>
      <t xml:space="preserve">  </t>
    </r>
    <r>
      <rPr>
        <sz val="9"/>
        <rFont val="Arial"/>
        <family val="2"/>
      </rPr>
      <t>Vredendal (279) UISP</t>
    </r>
  </si>
  <si>
    <r>
      <t xml:space="preserve">  </t>
    </r>
    <r>
      <rPr>
        <sz val="9"/>
        <rFont val="Arial"/>
        <family val="2"/>
      </rPr>
      <t>Vredendal (126) UISP</t>
    </r>
  </si>
  <si>
    <r>
      <t xml:space="preserve">  </t>
    </r>
    <r>
      <rPr>
        <sz val="9"/>
        <rFont val="Arial"/>
        <family val="2"/>
      </rPr>
      <t>Vredendal (154) IRDP</t>
    </r>
  </si>
  <si>
    <t>2010/2011 - 2015/16</t>
  </si>
  <si>
    <t>Budget                 
(i)</t>
  </si>
  <si>
    <t>Sites serviced    
(ii)</t>
  </si>
  <si>
    <t>2017/18</t>
  </si>
  <si>
    <t>2014/15</t>
  </si>
  <si>
    <t>2009/10</t>
  </si>
  <si>
    <t>2015/16</t>
  </si>
  <si>
    <t>2019/20</t>
  </si>
  <si>
    <t>2013/14</t>
  </si>
  <si>
    <t>2012/13</t>
  </si>
  <si>
    <t>2020/21</t>
  </si>
  <si>
    <t>2016/17</t>
  </si>
  <si>
    <t>2011/12</t>
  </si>
  <si>
    <t>2018/19</t>
  </si>
  <si>
    <t>2014/14</t>
  </si>
  <si>
    <t>2010/11</t>
  </si>
  <si>
    <t xml:space="preserve">  Prince Alfred Hamlet (242)</t>
  </si>
  <si>
    <t xml:space="preserve">  Temperance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</si>
</sst>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&quot;R&quot;#,##0"/>
    <numFmt numFmtId="166" formatCode="&quot;R&quot;\ #,##0.00"/>
    <numFmt numFmtId="167" formatCode="&quot;R&quot;\ #,##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7" xfId="0" applyFont="1" applyFill="1" applyBorder="1"/>
    <xf numFmtId="0" fontId="4" fillId="2" borderId="7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3" fillId="0" borderId="5" xfId="0" applyFont="1" applyBorder="1"/>
    <xf numFmtId="0" fontId="7" fillId="0" borderId="0" xfId="0" applyFont="1"/>
    <xf numFmtId="0" fontId="3" fillId="5" borderId="18" xfId="0" applyFont="1" applyFill="1" applyBorder="1"/>
    <xf numFmtId="0" fontId="5" fillId="4" borderId="8" xfId="0" applyFont="1" applyFill="1" applyBorder="1"/>
    <xf numFmtId="3" fontId="4" fillId="0" borderId="20" xfId="0" applyNumberFormat="1" applyFont="1" applyFill="1" applyBorder="1"/>
    <xf numFmtId="0" fontId="6" fillId="4" borderId="19" xfId="0" applyFont="1" applyFill="1" applyBorder="1"/>
    <xf numFmtId="0" fontId="5" fillId="2" borderId="5" xfId="0" applyFont="1" applyFill="1" applyBorder="1"/>
    <xf numFmtId="0" fontId="5" fillId="4" borderId="23" xfId="0" applyFont="1" applyFill="1" applyBorder="1"/>
    <xf numFmtId="0" fontId="0" fillId="2" borderId="8" xfId="0" applyFill="1" applyBorder="1"/>
    <xf numFmtId="0" fontId="0" fillId="2" borderId="10" xfId="0" applyFill="1" applyBorder="1"/>
    <xf numFmtId="3" fontId="5" fillId="0" borderId="24" xfId="0" applyNumberFormat="1" applyFont="1" applyBorder="1"/>
    <xf numFmtId="0" fontId="5" fillId="0" borderId="24" xfId="0" applyFont="1" applyFill="1" applyBorder="1"/>
    <xf numFmtId="0" fontId="5" fillId="0" borderId="24" xfId="0" applyFont="1" applyBorder="1"/>
    <xf numFmtId="9" fontId="5" fillId="2" borderId="24" xfId="3" applyNumberFormat="1" applyFont="1" applyFill="1" applyBorder="1"/>
    <xf numFmtId="0" fontId="5" fillId="0" borderId="24" xfId="0" applyFont="1" applyFill="1" applyBorder="1" applyAlignment="1">
      <alignment vertical="center"/>
    </xf>
    <xf numFmtId="3" fontId="5" fillId="0" borderId="24" xfId="0" applyNumberFormat="1" applyFont="1" applyFill="1" applyBorder="1"/>
    <xf numFmtId="0" fontId="5" fillId="0" borderId="24" xfId="0" applyFont="1" applyFill="1" applyBorder="1" applyAlignment="1">
      <alignment vertical="top"/>
    </xf>
    <xf numFmtId="9" fontId="5" fillId="0" borderId="24" xfId="1" applyFont="1" applyFill="1" applyBorder="1" applyAlignment="1">
      <alignment vertical="top"/>
    </xf>
    <xf numFmtId="0" fontId="4" fillId="0" borderId="21" xfId="0" applyFont="1" applyBorder="1"/>
    <xf numFmtId="0" fontId="5" fillId="0" borderId="21" xfId="0" applyFont="1" applyFill="1" applyBorder="1"/>
    <xf numFmtId="0" fontId="4" fillId="0" borderId="21" xfId="0" applyFont="1" applyFill="1" applyBorder="1"/>
    <xf numFmtId="0" fontId="5" fillId="0" borderId="21" xfId="0" applyFont="1" applyBorder="1"/>
    <xf numFmtId="0" fontId="6" fillId="0" borderId="21" xfId="0" applyFont="1" applyBorder="1"/>
    <xf numFmtId="0" fontId="6" fillId="2" borderId="21" xfId="0" applyFont="1" applyFill="1" applyBorder="1"/>
    <xf numFmtId="0" fontId="5" fillId="0" borderId="21" xfId="0" applyFont="1" applyFill="1" applyBorder="1" applyAlignment="1">
      <alignment vertical="center"/>
    </xf>
    <xf numFmtId="0" fontId="4" fillId="2" borderId="21" xfId="0" applyFont="1" applyFill="1" applyBorder="1"/>
    <xf numFmtId="0" fontId="5" fillId="0" borderId="21" xfId="0" applyFont="1" applyBorder="1" applyAlignment="1">
      <alignment horizontal="left"/>
    </xf>
    <xf numFmtId="0" fontId="5" fillId="0" borderId="21" xfId="0" applyFont="1" applyFill="1" applyBorder="1" applyAlignment="1">
      <alignment vertical="top"/>
    </xf>
    <xf numFmtId="9" fontId="5" fillId="0" borderId="21" xfId="1" applyFont="1" applyFill="1" applyBorder="1" applyAlignment="1">
      <alignment vertical="top"/>
    </xf>
    <xf numFmtId="0" fontId="3" fillId="5" borderId="21" xfId="0" applyFont="1" applyFill="1" applyBorder="1"/>
    <xf numFmtId="3" fontId="5" fillId="0" borderId="30" xfId="0" applyNumberFormat="1" applyFont="1" applyBorder="1"/>
    <xf numFmtId="0" fontId="4" fillId="0" borderId="19" xfId="0" applyFont="1" applyBorder="1"/>
    <xf numFmtId="3" fontId="5" fillId="0" borderId="15" xfId="0" applyNumberFormat="1" applyFont="1" applyBorder="1"/>
    <xf numFmtId="0" fontId="5" fillId="0" borderId="31" xfId="0" applyFont="1" applyFill="1" applyBorder="1"/>
    <xf numFmtId="0" fontId="5" fillId="0" borderId="29" xfId="0" applyFont="1" applyFill="1" applyBorder="1"/>
    <xf numFmtId="0" fontId="4" fillId="4" borderId="31" xfId="0" applyFont="1" applyFill="1" applyBorder="1"/>
    <xf numFmtId="3" fontId="4" fillId="0" borderId="31" xfId="0" applyNumberFormat="1" applyFont="1" applyFill="1" applyBorder="1"/>
    <xf numFmtId="0" fontId="4" fillId="0" borderId="19" xfId="0" applyFont="1" applyFill="1" applyBorder="1"/>
    <xf numFmtId="0" fontId="5" fillId="0" borderId="32" xfId="0" applyFont="1" applyFill="1" applyBorder="1"/>
    <xf numFmtId="0" fontId="8" fillId="4" borderId="15" xfId="0" applyFont="1" applyFill="1" applyBorder="1"/>
    <xf numFmtId="0" fontId="5" fillId="0" borderId="30" xfId="0" applyFont="1" applyFill="1" applyBorder="1"/>
    <xf numFmtId="3" fontId="5" fillId="4" borderId="32" xfId="0" applyNumberFormat="1" applyFont="1" applyFill="1" applyBorder="1"/>
    <xf numFmtId="3" fontId="5" fillId="0" borderId="30" xfId="0" applyNumberFormat="1" applyFont="1" applyFill="1" applyBorder="1"/>
    <xf numFmtId="3" fontId="5" fillId="0" borderId="32" xfId="0" applyNumberFormat="1" applyFont="1" applyBorder="1"/>
    <xf numFmtId="3" fontId="5" fillId="0" borderId="32" xfId="0" applyNumberFormat="1" applyFont="1" applyFill="1" applyBorder="1"/>
    <xf numFmtId="3" fontId="5" fillId="2" borderId="24" xfId="0" applyNumberFormat="1" applyFont="1" applyFill="1" applyBorder="1"/>
    <xf numFmtId="3" fontId="8" fillId="0" borderId="24" xfId="0" applyNumberFormat="1" applyFont="1" applyFill="1" applyBorder="1"/>
    <xf numFmtId="3" fontId="5" fillId="0" borderId="28" xfId="0" applyNumberFormat="1" applyFont="1" applyBorder="1"/>
    <xf numFmtId="3" fontId="5" fillId="2" borderId="7" xfId="0" applyNumberFormat="1" applyFont="1" applyFill="1" applyBorder="1"/>
    <xf numFmtId="3" fontId="5" fillId="4" borderId="7" xfId="0" applyNumberFormat="1" applyFont="1" applyFill="1" applyBorder="1"/>
    <xf numFmtId="3" fontId="5" fillId="4" borderId="11" xfId="0" applyNumberFormat="1" applyFont="1" applyFill="1" applyBorder="1"/>
    <xf numFmtId="0" fontId="7" fillId="2" borderId="10" xfId="0" applyFont="1" applyFill="1" applyBorder="1"/>
    <xf numFmtId="0" fontId="4" fillId="4" borderId="25" xfId="0" applyFont="1" applyFill="1" applyBorder="1"/>
    <xf numFmtId="3" fontId="5" fillId="4" borderId="26" xfId="0" applyNumberFormat="1" applyFont="1" applyFill="1" applyBorder="1"/>
    <xf numFmtId="0" fontId="4" fillId="0" borderId="27" xfId="0" applyFont="1" applyBorder="1"/>
    <xf numFmtId="3" fontId="5" fillId="0" borderId="15" xfId="0" applyNumberFormat="1" applyFont="1" applyFill="1" applyBorder="1"/>
    <xf numFmtId="0" fontId="5" fillId="0" borderId="31" xfId="0" applyFont="1" applyBorder="1"/>
    <xf numFmtId="0" fontId="5" fillId="0" borderId="29" xfId="0" applyFont="1" applyBorder="1"/>
    <xf numFmtId="0" fontId="5" fillId="0" borderId="31" xfId="0" applyFont="1" applyFill="1" applyBorder="1" applyAlignment="1">
      <alignment vertical="center"/>
    </xf>
    <xf numFmtId="0" fontId="4" fillId="0" borderId="31" xfId="0" applyFont="1" applyBorder="1"/>
    <xf numFmtId="0" fontId="5" fillId="0" borderId="29" xfId="0" applyFont="1" applyBorder="1" applyAlignment="1">
      <alignment horizontal="left"/>
    </xf>
    <xf numFmtId="0" fontId="0" fillId="0" borderId="9" xfId="0" applyBorder="1"/>
    <xf numFmtId="0" fontId="5" fillId="0" borderId="25" xfId="0" applyFont="1" applyBorder="1"/>
    <xf numFmtId="3" fontId="5" fillId="0" borderId="26" xfId="0" applyNumberFormat="1" applyFont="1" applyFill="1" applyBorder="1"/>
    <xf numFmtId="0" fontId="5" fillId="0" borderId="17" xfId="0" applyFont="1" applyFill="1" applyBorder="1" applyAlignment="1">
      <alignment vertical="center"/>
    </xf>
    <xf numFmtId="3" fontId="5" fillId="0" borderId="16" xfId="0" applyNumberFormat="1" applyFont="1" applyFill="1" applyBorder="1"/>
    <xf numFmtId="0" fontId="0" fillId="0" borderId="14" xfId="0" applyBorder="1"/>
    <xf numFmtId="0" fontId="0" fillId="0" borderId="34" xfId="0" applyBorder="1"/>
    <xf numFmtId="0" fontId="0" fillId="0" borderId="35" xfId="0" applyBorder="1"/>
    <xf numFmtId="0" fontId="7" fillId="0" borderId="14" xfId="0" applyFont="1" applyBorder="1"/>
    <xf numFmtId="3" fontId="6" fillId="2" borderId="22" xfId="0" applyNumberFormat="1" applyFont="1" applyFill="1" applyBorder="1"/>
    <xf numFmtId="3" fontId="4" fillId="4" borderId="36" xfId="0" applyNumberFormat="1" applyFont="1" applyFill="1" applyBorder="1"/>
    <xf numFmtId="3" fontId="5" fillId="0" borderId="14" xfId="0" applyNumberFormat="1" applyFont="1" applyFill="1" applyBorder="1"/>
    <xf numFmtId="0" fontId="3" fillId="0" borderId="12" xfId="0" applyFont="1" applyFill="1" applyBorder="1"/>
    <xf numFmtId="3" fontId="4" fillId="0" borderId="14" xfId="0" applyNumberFormat="1" applyFont="1" applyFill="1" applyBorder="1"/>
    <xf numFmtId="0" fontId="7" fillId="0" borderId="34" xfId="0" applyFont="1" applyBorder="1"/>
    <xf numFmtId="0" fontId="0" fillId="6" borderId="33" xfId="0" applyFill="1" applyBorder="1"/>
    <xf numFmtId="3" fontId="4" fillId="0" borderId="37" xfId="0" applyNumberFormat="1" applyFont="1" applyBorder="1"/>
    <xf numFmtId="3" fontId="4" fillId="0" borderId="20" xfId="0" applyNumberFormat="1" applyFont="1" applyBorder="1"/>
    <xf numFmtId="3" fontId="5" fillId="0" borderId="34" xfId="0" applyNumberFormat="1" applyFont="1" applyFill="1" applyBorder="1"/>
    <xf numFmtId="3" fontId="4" fillId="0" borderId="9" xfId="0" applyNumberFormat="1" applyFont="1" applyFill="1" applyBorder="1"/>
    <xf numFmtId="0" fontId="0" fillId="0" borderId="34" xfId="0" applyFill="1" applyBorder="1"/>
    <xf numFmtId="3" fontId="4" fillId="2" borderId="22" xfId="0" applyNumberFormat="1" applyFont="1" applyFill="1" applyBorder="1"/>
    <xf numFmtId="3" fontId="4" fillId="0" borderId="34" xfId="0" applyNumberFormat="1" applyFont="1" applyFill="1" applyBorder="1" applyAlignment="1">
      <alignment vertical="top"/>
    </xf>
    <xf numFmtId="3" fontId="4" fillId="2" borderId="6" xfId="0" applyNumberFormat="1" applyFont="1" applyFill="1" applyBorder="1"/>
    <xf numFmtId="3" fontId="4" fillId="4" borderId="6" xfId="0" applyNumberFormat="1" applyFont="1" applyFill="1" applyBorder="1"/>
    <xf numFmtId="3" fontId="4" fillId="4" borderId="9" xfId="0" applyNumberFormat="1" applyFont="1" applyFill="1" applyBorder="1"/>
    <xf numFmtId="3" fontId="4" fillId="0" borderId="12" xfId="0" applyNumberFormat="1" applyFont="1" applyFill="1" applyBorder="1"/>
    <xf numFmtId="0" fontId="5" fillId="0" borderId="17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3" fillId="0" borderId="5" xfId="0" applyFont="1" applyBorder="1" applyAlignment="1">
      <alignment wrapText="1"/>
    </xf>
    <xf numFmtId="0" fontId="0" fillId="0" borderId="5" xfId="0" applyBorder="1"/>
    <xf numFmtId="0" fontId="0" fillId="2" borderId="5" xfId="0" applyFill="1" applyBorder="1"/>
    <xf numFmtId="0" fontId="6" fillId="4" borderId="12" xfId="0" applyFont="1" applyFill="1" applyBorder="1"/>
    <xf numFmtId="0" fontId="5" fillId="0" borderId="14" xfId="0" applyFont="1" applyFill="1" applyBorder="1"/>
    <xf numFmtId="0" fontId="5" fillId="0" borderId="34" xfId="0" applyFont="1" applyFill="1" applyBorder="1"/>
    <xf numFmtId="3" fontId="5" fillId="0" borderId="14" xfId="0" applyNumberFormat="1" applyFont="1" applyFill="1" applyBorder="1" applyAlignment="1">
      <alignment vertical="top"/>
    </xf>
    <xf numFmtId="0" fontId="3" fillId="0" borderId="12" xfId="0" applyFont="1" applyBorder="1"/>
    <xf numFmtId="0" fontId="5" fillId="0" borderId="35" xfId="0" applyFont="1" applyFill="1" applyBorder="1"/>
    <xf numFmtId="3" fontId="8" fillId="0" borderId="13" xfId="0" applyNumberFormat="1" applyFont="1" applyFill="1" applyBorder="1"/>
    <xf numFmtId="0" fontId="5" fillId="0" borderId="35" xfId="0" applyFont="1" applyBorder="1"/>
    <xf numFmtId="0" fontId="5" fillId="0" borderId="14" xfId="0" applyFont="1" applyBorder="1"/>
    <xf numFmtId="165" fontId="5" fillId="0" borderId="14" xfId="0" applyNumberFormat="1" applyFont="1" applyBorder="1"/>
    <xf numFmtId="0" fontId="5" fillId="0" borderId="33" xfId="0" applyFont="1" applyFill="1" applyBorder="1"/>
    <xf numFmtId="3" fontId="5" fillId="0" borderId="35" xfId="0" applyNumberFormat="1" applyFont="1" applyFill="1" applyBorder="1" applyAlignment="1">
      <alignment vertical="top"/>
    </xf>
    <xf numFmtId="165" fontId="5" fillId="0" borderId="14" xfId="0" applyNumberFormat="1" applyFont="1" applyFill="1" applyBorder="1"/>
    <xf numFmtId="0" fontId="0" fillId="0" borderId="0" xfId="0" applyFill="1"/>
    <xf numFmtId="3" fontId="4" fillId="0" borderId="22" xfId="0" applyNumberFormat="1" applyFont="1" applyFill="1" applyBorder="1"/>
    <xf numFmtId="3" fontId="6" fillId="0" borderId="14" xfId="0" applyNumberFormat="1" applyFont="1" applyFill="1" applyBorder="1"/>
    <xf numFmtId="3" fontId="6" fillId="0" borderId="22" xfId="0" applyNumberFormat="1" applyFont="1" applyFill="1" applyBorder="1"/>
    <xf numFmtId="49" fontId="5" fillId="0" borderId="14" xfId="0" applyNumberFormat="1" applyFont="1" applyFill="1" applyBorder="1"/>
    <xf numFmtId="49" fontId="5" fillId="0" borderId="34" xfId="0" applyNumberFormat="1" applyFont="1" applyFill="1" applyBorder="1"/>
    <xf numFmtId="49" fontId="0" fillId="0" borderId="34" xfId="0" applyNumberFormat="1" applyBorder="1"/>
    <xf numFmtId="49" fontId="0" fillId="2" borderId="3" xfId="0" applyNumberFormat="1" applyFill="1" applyBorder="1"/>
    <xf numFmtId="49" fontId="4" fillId="2" borderId="7" xfId="2" applyNumberFormat="1" applyFont="1" applyFill="1" applyBorder="1"/>
    <xf numFmtId="49" fontId="6" fillId="4" borderId="12" xfId="0" applyNumberFormat="1" applyFont="1" applyFill="1" applyBorder="1"/>
    <xf numFmtId="49" fontId="0" fillId="0" borderId="35" xfId="0" applyNumberFormat="1" applyBorder="1"/>
    <xf numFmtId="49" fontId="0" fillId="0" borderId="14" xfId="0" applyNumberFormat="1" applyBorder="1"/>
    <xf numFmtId="49" fontId="6" fillId="0" borderId="22" xfId="0" applyNumberFormat="1" applyFont="1" applyFill="1" applyBorder="1"/>
    <xf numFmtId="49" fontId="6" fillId="2" borderId="22" xfId="0" applyNumberFormat="1" applyFont="1" applyFill="1" applyBorder="1"/>
    <xf numFmtId="49" fontId="4" fillId="4" borderId="36" xfId="0" applyNumberFormat="1" applyFont="1" applyFill="1" applyBorder="1"/>
    <xf numFmtId="49" fontId="4" fillId="0" borderId="20" xfId="0" applyNumberFormat="1" applyFont="1" applyFill="1" applyBorder="1"/>
    <xf numFmtId="49" fontId="5" fillId="0" borderId="35" xfId="0" applyNumberFormat="1" applyFont="1" applyBorder="1"/>
    <xf numFmtId="49" fontId="5" fillId="0" borderId="14" xfId="0" applyNumberFormat="1" applyFont="1" applyBorder="1"/>
    <xf numFmtId="49" fontId="3" fillId="0" borderId="12" xfId="0" applyNumberFormat="1" applyFont="1" applyFill="1" applyBorder="1"/>
    <xf numFmtId="49" fontId="4" fillId="0" borderId="12" xfId="0" applyNumberFormat="1" applyFont="1" applyFill="1" applyBorder="1"/>
    <xf numFmtId="49" fontId="5" fillId="0" borderId="35" xfId="0" applyNumberFormat="1" applyFont="1" applyFill="1" applyBorder="1"/>
    <xf numFmtId="49" fontId="0" fillId="0" borderId="9" xfId="0" applyNumberFormat="1" applyBorder="1"/>
    <xf numFmtId="49" fontId="7" fillId="0" borderId="34" xfId="0" applyNumberFormat="1" applyFont="1" applyBorder="1"/>
    <xf numFmtId="49" fontId="0" fillId="6" borderId="33" xfId="0" applyNumberFormat="1" applyFill="1" applyBorder="1"/>
    <xf numFmtId="49" fontId="4" fillId="0" borderId="37" xfId="0" applyNumberFormat="1" applyFont="1" applyBorder="1"/>
    <xf numFmtId="49" fontId="4" fillId="0" borderId="20" xfId="0" applyNumberFormat="1" applyFont="1" applyBorder="1"/>
    <xf numFmtId="49" fontId="5" fillId="0" borderId="33" xfId="0" applyNumberFormat="1" applyFont="1" applyFill="1" applyBorder="1"/>
    <xf numFmtId="49" fontId="4" fillId="0" borderId="9" xfId="0" applyNumberFormat="1" applyFont="1" applyFill="1" applyBorder="1"/>
    <xf numFmtId="49" fontId="0" fillId="0" borderId="34" xfId="0" applyNumberFormat="1" applyFill="1" applyBorder="1"/>
    <xf numFmtId="49" fontId="4" fillId="0" borderId="22" xfId="0" applyNumberFormat="1" applyFont="1" applyFill="1" applyBorder="1"/>
    <xf numFmtId="49" fontId="4" fillId="2" borderId="22" xfId="0" applyNumberFormat="1" applyFont="1" applyFill="1" applyBorder="1"/>
    <xf numFmtId="49" fontId="3" fillId="0" borderId="12" xfId="0" applyNumberFormat="1" applyFont="1" applyBorder="1"/>
    <xf numFmtId="49" fontId="7" fillId="0" borderId="14" xfId="0" applyNumberFormat="1" applyFont="1" applyBorder="1"/>
    <xf numFmtId="49" fontId="5" fillId="0" borderId="14" xfId="0" applyNumberFormat="1" applyFont="1" applyFill="1" applyBorder="1" applyAlignment="1">
      <alignment vertical="top"/>
    </xf>
    <xf numFmtId="49" fontId="4" fillId="0" borderId="34" xfId="0" applyNumberFormat="1" applyFont="1" applyFill="1" applyBorder="1" applyAlignment="1">
      <alignment vertical="top"/>
    </xf>
    <xf numFmtId="49" fontId="4" fillId="0" borderId="14" xfId="0" applyNumberFormat="1" applyFont="1" applyFill="1" applyBorder="1"/>
    <xf numFmtId="49" fontId="4" fillId="2" borderId="6" xfId="0" applyNumberFormat="1" applyFont="1" applyFill="1" applyBorder="1"/>
    <xf numFmtId="49" fontId="4" fillId="4" borderId="6" xfId="0" applyNumberFormat="1" applyFont="1" applyFill="1" applyBorder="1"/>
    <xf numFmtId="49" fontId="6" fillId="0" borderId="14" xfId="0" applyNumberFormat="1" applyFont="1" applyFill="1" applyBorder="1"/>
    <xf numFmtId="49" fontId="4" fillId="4" borderId="9" xfId="0" applyNumberFormat="1" applyFont="1" applyFill="1" applyBorder="1"/>
    <xf numFmtId="49" fontId="0" fillId="2" borderId="10" xfId="0" applyNumberFormat="1" applyFill="1" applyBorder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1"/>
  <sheetViews>
    <sheetView tabSelected="1" zoomScale="90" zoomScaleNormal="90" workbookViewId="0">
      <pane xSplit="2" ySplit="4" topLeftCell="D269" activePane="bottomRight" state="frozen"/>
      <selection pane="topRight" activeCell="H1" sqref="H1"/>
      <selection pane="bottomLeft" activeCell="A10" sqref="A10"/>
      <selection pane="bottomRight" activeCell="F289" sqref="F289"/>
    </sheetView>
  </sheetViews>
  <sheetFormatPr defaultRowHeight="12.5" x14ac:dyDescent="0.25"/>
  <cols>
    <col min="1" max="1" width="2" customWidth="1"/>
    <col min="2" max="2" width="57" customWidth="1"/>
    <col min="3" max="3" width="14.54296875" hidden="1" customWidth="1"/>
    <col min="4" max="4" width="20.1796875" style="156" customWidth="1"/>
    <col min="5" max="6" width="17.26953125" customWidth="1"/>
    <col min="7" max="7" width="9" customWidth="1"/>
    <col min="9" max="9" width="17.54296875" customWidth="1"/>
    <col min="10" max="10" width="13.453125" customWidth="1"/>
    <col min="11" max="11" width="11.26953125" bestFit="1" customWidth="1"/>
    <col min="12" max="12" width="11.7265625" bestFit="1" customWidth="1"/>
  </cols>
  <sheetData>
    <row r="1" spans="1:6" ht="9" customHeight="1" thickBot="1" x14ac:dyDescent="0.3">
      <c r="A1" s="1"/>
      <c r="B1" s="96"/>
      <c r="C1" s="97"/>
      <c r="D1" s="122"/>
      <c r="E1" s="98"/>
      <c r="F1" s="98"/>
    </row>
    <row r="2" spans="1:6" ht="22.5" customHeight="1" x14ac:dyDescent="0.3">
      <c r="A2" s="2"/>
      <c r="B2" s="7" t="s">
        <v>243</v>
      </c>
      <c r="C2" s="160" t="s">
        <v>79</v>
      </c>
      <c r="D2" s="166" t="s">
        <v>241</v>
      </c>
      <c r="E2" s="163" t="s">
        <v>268</v>
      </c>
      <c r="F2" s="163" t="s">
        <v>269</v>
      </c>
    </row>
    <row r="3" spans="1:6" ht="22.5" customHeight="1" x14ac:dyDescent="0.3">
      <c r="A3" s="2"/>
      <c r="B3" s="99" t="s">
        <v>242</v>
      </c>
      <c r="C3" s="161"/>
      <c r="D3" s="167"/>
      <c r="E3" s="164"/>
      <c r="F3" s="164"/>
    </row>
    <row r="4" spans="1:6" ht="16.5" customHeight="1" thickBot="1" x14ac:dyDescent="0.3">
      <c r="A4" s="2"/>
      <c r="B4" s="100"/>
      <c r="C4" s="162"/>
      <c r="D4" s="168"/>
      <c r="E4" s="165"/>
      <c r="F4" s="165"/>
    </row>
    <row r="5" spans="1:6" x14ac:dyDescent="0.25">
      <c r="A5" s="2"/>
      <c r="B5" s="101"/>
      <c r="C5" s="3"/>
      <c r="D5" s="123"/>
      <c r="E5" s="4"/>
      <c r="F5" s="4"/>
    </row>
    <row r="6" spans="1:6" ht="13.5" customHeight="1" thickBot="1" x14ac:dyDescent="0.3">
      <c r="A6" s="2"/>
      <c r="B6" s="40"/>
      <c r="C6" s="45"/>
      <c r="D6" s="121"/>
      <c r="E6" s="74"/>
      <c r="F6" s="74"/>
    </row>
    <row r="7" spans="1:6" ht="15.75" customHeight="1" thickBot="1" x14ac:dyDescent="0.35">
      <c r="A7" s="2"/>
      <c r="B7" s="12" t="s">
        <v>131</v>
      </c>
      <c r="C7" s="46"/>
      <c r="D7" s="124"/>
      <c r="E7" s="102"/>
      <c r="F7" s="102"/>
    </row>
    <row r="8" spans="1:6" ht="6.75" customHeight="1" x14ac:dyDescent="0.25">
      <c r="A8" s="2"/>
      <c r="B8" s="41"/>
      <c r="C8" s="47"/>
      <c r="D8" s="125"/>
      <c r="E8" s="75"/>
      <c r="F8" s="75"/>
    </row>
    <row r="9" spans="1:6" x14ac:dyDescent="0.25">
      <c r="A9" s="2"/>
      <c r="B9" s="26" t="s">
        <v>203</v>
      </c>
      <c r="C9" s="18" t="s">
        <v>80</v>
      </c>
      <c r="D9" s="119" t="s">
        <v>279</v>
      </c>
      <c r="E9" s="111">
        <v>80595000</v>
      </c>
      <c r="F9" s="103">
        <v>1791</v>
      </c>
    </row>
    <row r="10" spans="1:6" x14ac:dyDescent="0.25">
      <c r="A10" s="2"/>
      <c r="B10" s="26" t="s">
        <v>166</v>
      </c>
      <c r="C10" s="18" t="s">
        <v>80</v>
      </c>
      <c r="D10" s="119" t="s">
        <v>272</v>
      </c>
      <c r="E10" s="111">
        <v>4500000</v>
      </c>
      <c r="F10" s="103">
        <v>100</v>
      </c>
    </row>
    <row r="11" spans="1:6" x14ac:dyDescent="0.25">
      <c r="A11" s="2"/>
      <c r="B11" s="26" t="s">
        <v>188</v>
      </c>
      <c r="C11" s="18" t="s">
        <v>2</v>
      </c>
      <c r="D11" s="119" t="s">
        <v>282</v>
      </c>
      <c r="E11" s="111">
        <v>82575000</v>
      </c>
      <c r="F11" s="103">
        <v>1835</v>
      </c>
    </row>
    <row r="12" spans="1:6" x14ac:dyDescent="0.25">
      <c r="A12" s="2"/>
      <c r="B12" s="26" t="s">
        <v>189</v>
      </c>
      <c r="C12" s="18" t="s">
        <v>2</v>
      </c>
      <c r="D12" s="119" t="s">
        <v>279</v>
      </c>
      <c r="E12" s="111">
        <v>49725000</v>
      </c>
      <c r="F12" s="103">
        <v>1105</v>
      </c>
    </row>
    <row r="13" spans="1:6" x14ac:dyDescent="0.25">
      <c r="A13" s="2"/>
      <c r="B13" s="26" t="s">
        <v>167</v>
      </c>
      <c r="C13" s="18" t="s">
        <v>80</v>
      </c>
      <c r="D13" s="119" t="s">
        <v>282</v>
      </c>
      <c r="E13" s="111">
        <v>6795000</v>
      </c>
      <c r="F13" s="103">
        <v>121</v>
      </c>
    </row>
    <row r="14" spans="1:6" x14ac:dyDescent="0.25">
      <c r="A14" s="2"/>
      <c r="B14" s="26" t="s">
        <v>284</v>
      </c>
      <c r="C14" s="18" t="s">
        <v>80</v>
      </c>
      <c r="D14" s="119" t="s">
        <v>282</v>
      </c>
      <c r="E14" s="111">
        <v>3240000</v>
      </c>
      <c r="F14" s="103">
        <v>72</v>
      </c>
    </row>
    <row r="15" spans="1:6" x14ac:dyDescent="0.25">
      <c r="A15" s="2"/>
      <c r="B15" s="26" t="s">
        <v>190</v>
      </c>
      <c r="C15" s="18"/>
      <c r="D15" s="119" t="s">
        <v>279</v>
      </c>
      <c r="E15" s="114">
        <v>19350000</v>
      </c>
      <c r="F15" s="103">
        <v>430</v>
      </c>
    </row>
    <row r="16" spans="1:6" x14ac:dyDescent="0.25">
      <c r="A16" s="2"/>
      <c r="B16" s="26" t="s">
        <v>191</v>
      </c>
      <c r="C16" s="18" t="s">
        <v>169</v>
      </c>
      <c r="D16" s="119" t="s">
        <v>282</v>
      </c>
      <c r="E16" s="111">
        <v>31500000</v>
      </c>
      <c r="F16" s="103">
        <v>700</v>
      </c>
    </row>
    <row r="17" spans="1:6" x14ac:dyDescent="0.25">
      <c r="A17" s="2"/>
      <c r="B17" s="26" t="s">
        <v>196</v>
      </c>
      <c r="C17" s="18" t="s">
        <v>169</v>
      </c>
      <c r="D17" s="119" t="s">
        <v>282</v>
      </c>
      <c r="E17" s="111">
        <v>9855000</v>
      </c>
      <c r="F17" s="103">
        <v>219</v>
      </c>
    </row>
    <row r="18" spans="1:6" x14ac:dyDescent="0.25">
      <c r="A18" s="2"/>
      <c r="B18" s="26" t="s">
        <v>170</v>
      </c>
      <c r="C18" s="18" t="s">
        <v>168</v>
      </c>
      <c r="D18" s="119" t="s">
        <v>282</v>
      </c>
      <c r="E18" s="111">
        <v>15345000</v>
      </c>
      <c r="F18" s="103">
        <v>341</v>
      </c>
    </row>
    <row r="19" spans="1:6" ht="14.25" customHeight="1" x14ac:dyDescent="0.25">
      <c r="A19" s="2"/>
      <c r="B19" s="26" t="s">
        <v>1</v>
      </c>
      <c r="C19" s="18" t="s">
        <v>80</v>
      </c>
      <c r="D19" s="119" t="s">
        <v>282</v>
      </c>
      <c r="E19" s="114">
        <v>43155000</v>
      </c>
      <c r="F19" s="103">
        <v>959</v>
      </c>
    </row>
    <row r="20" spans="1:6" x14ac:dyDescent="0.25">
      <c r="A20" s="2"/>
      <c r="B20" s="26" t="s">
        <v>84</v>
      </c>
      <c r="C20" s="18" t="s">
        <v>80</v>
      </c>
      <c r="D20" s="119" t="s">
        <v>278</v>
      </c>
      <c r="E20" s="114">
        <v>11605000</v>
      </c>
      <c r="F20" s="103">
        <v>211</v>
      </c>
    </row>
    <row r="21" spans="1:6" x14ac:dyDescent="0.25">
      <c r="A21" s="2"/>
      <c r="B21" s="26" t="s">
        <v>132</v>
      </c>
      <c r="C21" s="18" t="s">
        <v>80</v>
      </c>
      <c r="D21" s="119" t="s">
        <v>276</v>
      </c>
      <c r="E21" s="111">
        <v>90585000</v>
      </c>
      <c r="F21" s="103">
        <v>2013</v>
      </c>
    </row>
    <row r="22" spans="1:6" x14ac:dyDescent="0.25">
      <c r="A22" s="2"/>
      <c r="B22" s="26" t="s">
        <v>82</v>
      </c>
      <c r="C22" s="18" t="s">
        <v>80</v>
      </c>
      <c r="D22" s="119" t="s">
        <v>273</v>
      </c>
      <c r="E22" s="114">
        <v>12045000</v>
      </c>
      <c r="F22" s="103">
        <v>219</v>
      </c>
    </row>
    <row r="23" spans="1:6" x14ac:dyDescent="0.25">
      <c r="A23" s="2"/>
      <c r="B23" s="26" t="s">
        <v>192</v>
      </c>
      <c r="C23" s="18" t="s">
        <v>80</v>
      </c>
      <c r="D23" s="119" t="s">
        <v>278</v>
      </c>
      <c r="E23" s="111">
        <v>21395000</v>
      </c>
      <c r="F23" s="103">
        <v>389</v>
      </c>
    </row>
    <row r="24" spans="1:6" x14ac:dyDescent="0.25">
      <c r="A24" s="2"/>
      <c r="B24" s="26" t="s">
        <v>83</v>
      </c>
      <c r="C24" s="18" t="s">
        <v>80</v>
      </c>
      <c r="D24" s="119" t="s">
        <v>278</v>
      </c>
      <c r="E24" s="111">
        <v>28490000</v>
      </c>
      <c r="F24" s="103">
        <v>518</v>
      </c>
    </row>
    <row r="25" spans="1:6" x14ac:dyDescent="0.25">
      <c r="A25" s="2"/>
      <c r="B25" s="26" t="s">
        <v>199</v>
      </c>
      <c r="C25" s="18"/>
      <c r="D25" s="119" t="s">
        <v>282</v>
      </c>
      <c r="E25" s="111">
        <v>27720000</v>
      </c>
      <c r="F25" s="103">
        <v>616</v>
      </c>
    </row>
    <row r="26" spans="1:6" x14ac:dyDescent="0.25">
      <c r="A26" s="2"/>
      <c r="B26" s="26" t="s">
        <v>88</v>
      </c>
      <c r="C26" s="18" t="s">
        <v>2</v>
      </c>
      <c r="D26" s="119" t="s">
        <v>279</v>
      </c>
      <c r="E26" s="111">
        <v>107305000</v>
      </c>
      <c r="F26" s="103">
        <v>1951</v>
      </c>
    </row>
    <row r="27" spans="1:6" x14ac:dyDescent="0.25">
      <c r="A27" s="2"/>
      <c r="B27" s="26" t="s">
        <v>240</v>
      </c>
      <c r="C27" s="18" t="s">
        <v>80</v>
      </c>
      <c r="D27" s="119" t="s">
        <v>278</v>
      </c>
      <c r="E27" s="111">
        <v>12705000</v>
      </c>
      <c r="F27" s="103">
        <v>231</v>
      </c>
    </row>
    <row r="28" spans="1:6" x14ac:dyDescent="0.25">
      <c r="A28" s="2"/>
      <c r="B28" s="26" t="s">
        <v>85</v>
      </c>
      <c r="C28" s="18" t="s">
        <v>80</v>
      </c>
      <c r="D28" s="119" t="s">
        <v>278</v>
      </c>
      <c r="E28" s="111">
        <v>14685000</v>
      </c>
      <c r="F28" s="103">
        <v>267</v>
      </c>
    </row>
    <row r="29" spans="1:6" x14ac:dyDescent="0.25">
      <c r="A29" s="2"/>
      <c r="B29" s="26" t="s">
        <v>202</v>
      </c>
      <c r="C29" s="18"/>
      <c r="D29" s="119" t="s">
        <v>278</v>
      </c>
      <c r="E29" s="111">
        <v>5500000</v>
      </c>
      <c r="F29" s="103">
        <v>100</v>
      </c>
    </row>
    <row r="30" spans="1:6" x14ac:dyDescent="0.25">
      <c r="A30" s="2"/>
      <c r="B30" s="26" t="s">
        <v>200</v>
      </c>
      <c r="C30" s="18"/>
      <c r="D30" s="119" t="s">
        <v>271</v>
      </c>
      <c r="E30" s="114">
        <v>47685000</v>
      </c>
      <c r="F30" s="103">
        <v>867</v>
      </c>
    </row>
    <row r="31" spans="1:6" x14ac:dyDescent="0.25">
      <c r="A31" s="2"/>
      <c r="B31" s="26" t="s">
        <v>86</v>
      </c>
      <c r="C31" s="18" t="s">
        <v>80</v>
      </c>
      <c r="D31" s="119" t="s">
        <v>278</v>
      </c>
      <c r="E31" s="114">
        <v>7920000</v>
      </c>
      <c r="F31" s="103">
        <v>144</v>
      </c>
    </row>
    <row r="32" spans="1:6" x14ac:dyDescent="0.25">
      <c r="A32" s="2"/>
      <c r="B32" s="26" t="s">
        <v>81</v>
      </c>
      <c r="C32" s="18" t="s">
        <v>80</v>
      </c>
      <c r="D32" s="119" t="s">
        <v>271</v>
      </c>
      <c r="E32" s="111">
        <v>34595000</v>
      </c>
      <c r="F32" s="103">
        <v>629</v>
      </c>
    </row>
    <row r="33" spans="1:6" x14ac:dyDescent="0.25">
      <c r="A33" s="2"/>
      <c r="B33" s="26" t="s">
        <v>87</v>
      </c>
      <c r="C33" s="18" t="s">
        <v>80</v>
      </c>
      <c r="D33" s="119" t="s">
        <v>280</v>
      </c>
      <c r="E33" s="111">
        <v>265100000</v>
      </c>
      <c r="F33" s="103">
        <v>4820</v>
      </c>
    </row>
    <row r="34" spans="1:6" x14ac:dyDescent="0.25">
      <c r="A34" s="2"/>
      <c r="B34" s="26" t="s">
        <v>125</v>
      </c>
      <c r="C34" s="18" t="s">
        <v>2</v>
      </c>
      <c r="D34" s="119" t="s">
        <v>277</v>
      </c>
      <c r="E34" s="111">
        <v>26040000</v>
      </c>
      <c r="F34" s="103">
        <v>434</v>
      </c>
    </row>
    <row r="35" spans="1:6" x14ac:dyDescent="0.25">
      <c r="A35" s="2"/>
      <c r="B35" s="26" t="s">
        <v>89</v>
      </c>
      <c r="C35" s="18" t="s">
        <v>2</v>
      </c>
      <c r="D35" s="119" t="s">
        <v>279</v>
      </c>
      <c r="E35" s="114">
        <v>84645000</v>
      </c>
      <c r="F35" s="103">
        <v>1881</v>
      </c>
    </row>
    <row r="36" spans="1:6" x14ac:dyDescent="0.25">
      <c r="A36" s="2"/>
      <c r="B36" s="26" t="s">
        <v>90</v>
      </c>
      <c r="C36" s="18" t="s">
        <v>2</v>
      </c>
      <c r="D36" s="119" t="s">
        <v>276</v>
      </c>
      <c r="E36" s="114">
        <v>56070000</v>
      </c>
      <c r="F36" s="103">
        <v>1246</v>
      </c>
    </row>
    <row r="37" spans="1:6" x14ac:dyDescent="0.25">
      <c r="A37" s="2"/>
      <c r="B37" s="26" t="s">
        <v>193</v>
      </c>
      <c r="C37" s="18"/>
      <c r="D37" s="119" t="s">
        <v>271</v>
      </c>
      <c r="E37" s="111">
        <v>6885000</v>
      </c>
      <c r="F37" s="103">
        <v>153</v>
      </c>
    </row>
    <row r="38" spans="1:6" x14ac:dyDescent="0.25">
      <c r="A38" s="2"/>
      <c r="B38" s="26" t="s">
        <v>194</v>
      </c>
      <c r="C38" s="18"/>
      <c r="D38" s="119" t="s">
        <v>276</v>
      </c>
      <c r="E38" s="111">
        <v>20880000</v>
      </c>
      <c r="F38" s="103">
        <v>464</v>
      </c>
    </row>
    <row r="39" spans="1:6" x14ac:dyDescent="0.25">
      <c r="A39" s="2"/>
      <c r="B39" s="26" t="s">
        <v>198</v>
      </c>
      <c r="C39" s="18"/>
      <c r="D39" s="119" t="s">
        <v>275</v>
      </c>
      <c r="E39" s="111">
        <v>22500000</v>
      </c>
      <c r="F39" s="103">
        <v>500</v>
      </c>
    </row>
    <row r="40" spans="1:6" x14ac:dyDescent="0.25">
      <c r="A40" s="2"/>
      <c r="B40" s="26" t="s">
        <v>195</v>
      </c>
      <c r="C40" s="18"/>
      <c r="D40" s="119" t="s">
        <v>276</v>
      </c>
      <c r="E40" s="111">
        <v>5400000</v>
      </c>
      <c r="F40" s="103">
        <v>120</v>
      </c>
    </row>
    <row r="41" spans="1:6" x14ac:dyDescent="0.25">
      <c r="A41" s="2"/>
      <c r="B41" s="26" t="s">
        <v>201</v>
      </c>
      <c r="C41" s="18"/>
      <c r="D41" s="119" t="s">
        <v>270</v>
      </c>
      <c r="E41" s="111">
        <v>18720000</v>
      </c>
      <c r="F41" s="103">
        <v>416</v>
      </c>
    </row>
    <row r="42" spans="1:6" x14ac:dyDescent="0.25">
      <c r="A42" s="2"/>
      <c r="B42" s="26" t="s">
        <v>197</v>
      </c>
      <c r="C42" s="18"/>
      <c r="D42" s="119" t="s">
        <v>282</v>
      </c>
      <c r="E42" s="111">
        <v>7740000</v>
      </c>
      <c r="F42" s="103">
        <v>172</v>
      </c>
    </row>
    <row r="43" spans="1:6" x14ac:dyDescent="0.25">
      <c r="A43" s="2"/>
      <c r="B43" s="28"/>
      <c r="C43" s="19"/>
      <c r="D43" s="126"/>
      <c r="E43" s="73"/>
      <c r="F43" s="73"/>
    </row>
    <row r="44" spans="1:6" ht="14" x14ac:dyDescent="0.3">
      <c r="A44" s="2"/>
      <c r="B44" s="29" t="s">
        <v>20</v>
      </c>
      <c r="C44" s="53"/>
      <c r="D44" s="127"/>
      <c r="E44" s="118"/>
      <c r="F44" s="118">
        <f>SUM(F9:F43)</f>
        <v>26034</v>
      </c>
    </row>
    <row r="45" spans="1:6" ht="14" x14ac:dyDescent="0.3">
      <c r="A45" s="2"/>
      <c r="B45" s="30"/>
      <c r="C45" s="20"/>
      <c r="D45" s="128"/>
      <c r="E45" s="77"/>
      <c r="F45" s="77"/>
    </row>
    <row r="46" spans="1:6" ht="14.25" customHeight="1" thickBot="1" x14ac:dyDescent="0.3">
      <c r="A46" s="2"/>
      <c r="B46" s="42" t="s">
        <v>3</v>
      </c>
      <c r="C46" s="48"/>
      <c r="D46" s="129"/>
      <c r="E46" s="78"/>
      <c r="F46" s="78"/>
    </row>
    <row r="47" spans="1:6" ht="13" thickBot="1" x14ac:dyDescent="0.3">
      <c r="A47" s="2"/>
      <c r="B47" s="44" t="s">
        <v>4</v>
      </c>
      <c r="C47" s="62"/>
      <c r="D47" s="130"/>
      <c r="E47" s="11"/>
      <c r="F47" s="11">
        <f>SUM(F48:F53)</f>
        <v>5219</v>
      </c>
    </row>
    <row r="48" spans="1:6" x14ac:dyDescent="0.25">
      <c r="A48" s="2"/>
      <c r="B48" s="41" t="s">
        <v>134</v>
      </c>
      <c r="C48" s="49"/>
      <c r="D48" s="131" t="s">
        <v>276</v>
      </c>
      <c r="E48" s="111">
        <v>62010000</v>
      </c>
      <c r="F48" s="109">
        <v>1378</v>
      </c>
    </row>
    <row r="49" spans="1:7" x14ac:dyDescent="0.25">
      <c r="A49" s="2"/>
      <c r="B49" s="26" t="s">
        <v>133</v>
      </c>
      <c r="C49" s="18"/>
      <c r="D49" s="132" t="s">
        <v>279</v>
      </c>
      <c r="E49" s="111">
        <v>63315000</v>
      </c>
      <c r="F49" s="110">
        <v>1407</v>
      </c>
    </row>
    <row r="50" spans="1:7" x14ac:dyDescent="0.25">
      <c r="A50" s="2"/>
      <c r="B50" s="26" t="s">
        <v>206</v>
      </c>
      <c r="C50" s="18" t="s">
        <v>80</v>
      </c>
      <c r="D50" s="119" t="s">
        <v>271</v>
      </c>
      <c r="E50" s="111">
        <v>4125000</v>
      </c>
      <c r="F50" s="79">
        <v>75</v>
      </c>
    </row>
    <row r="51" spans="1:7" x14ac:dyDescent="0.25">
      <c r="A51" s="2"/>
      <c r="B51" s="26" t="s">
        <v>204</v>
      </c>
      <c r="C51" s="18" t="s">
        <v>80</v>
      </c>
      <c r="D51" s="119" t="s">
        <v>272</v>
      </c>
      <c r="E51" s="114">
        <v>8460000</v>
      </c>
      <c r="F51" s="79">
        <v>188</v>
      </c>
      <c r="G51" s="115"/>
    </row>
    <row r="52" spans="1:7" x14ac:dyDescent="0.25">
      <c r="A52" s="2"/>
      <c r="B52" s="26" t="s">
        <v>91</v>
      </c>
      <c r="C52" s="18" t="s">
        <v>80</v>
      </c>
      <c r="D52" s="119" t="s">
        <v>278</v>
      </c>
      <c r="E52" s="111">
        <v>5995000</v>
      </c>
      <c r="F52" s="79">
        <v>109</v>
      </c>
    </row>
    <row r="53" spans="1:7" x14ac:dyDescent="0.25">
      <c r="A53" s="2"/>
      <c r="B53" s="26" t="s">
        <v>205</v>
      </c>
      <c r="C53" s="18"/>
      <c r="D53" s="119" t="s">
        <v>277</v>
      </c>
      <c r="E53" s="111">
        <v>113410000</v>
      </c>
      <c r="F53" s="79">
        <v>2062</v>
      </c>
    </row>
    <row r="54" spans="1:7" ht="13" thickBot="1" x14ac:dyDescent="0.3">
      <c r="A54" s="2"/>
      <c r="B54" s="40"/>
      <c r="C54" s="50"/>
      <c r="D54" s="121"/>
      <c r="E54" s="74"/>
      <c r="F54" s="74"/>
    </row>
    <row r="55" spans="1:7" ht="13.5" thickBot="1" x14ac:dyDescent="0.35">
      <c r="A55" s="2"/>
      <c r="B55" s="44" t="s">
        <v>5</v>
      </c>
      <c r="C55" s="62"/>
      <c r="D55" s="133"/>
      <c r="E55" s="80"/>
      <c r="F55" s="80">
        <f>SUM(F56:F67)</f>
        <v>3447</v>
      </c>
    </row>
    <row r="56" spans="1:7" x14ac:dyDescent="0.25">
      <c r="A56" s="2"/>
      <c r="B56" s="41" t="s">
        <v>6</v>
      </c>
      <c r="C56" s="49" t="s">
        <v>80</v>
      </c>
      <c r="D56" s="131" t="s">
        <v>279</v>
      </c>
      <c r="E56" s="111">
        <v>6750000</v>
      </c>
      <c r="F56" s="109">
        <v>150</v>
      </c>
    </row>
    <row r="57" spans="1:7" x14ac:dyDescent="0.25">
      <c r="A57" s="2"/>
      <c r="B57" s="26" t="s">
        <v>7</v>
      </c>
      <c r="C57" s="22" t="s">
        <v>2</v>
      </c>
      <c r="D57" s="119" t="s">
        <v>276</v>
      </c>
      <c r="E57" s="111">
        <v>5490000</v>
      </c>
      <c r="F57" s="110">
        <v>122</v>
      </c>
    </row>
    <row r="58" spans="1:7" x14ac:dyDescent="0.25">
      <c r="A58" s="2"/>
      <c r="B58" s="26" t="s">
        <v>8</v>
      </c>
      <c r="C58" s="22" t="s">
        <v>2</v>
      </c>
      <c r="D58" s="119" t="s">
        <v>276</v>
      </c>
      <c r="E58" s="111">
        <v>2295000</v>
      </c>
      <c r="F58" s="103">
        <v>51</v>
      </c>
    </row>
    <row r="59" spans="1:7" x14ac:dyDescent="0.25">
      <c r="A59" s="2"/>
      <c r="B59" s="26" t="s">
        <v>171</v>
      </c>
      <c r="C59" s="22" t="s">
        <v>2</v>
      </c>
      <c r="D59" s="132" t="s">
        <v>272</v>
      </c>
      <c r="E59" s="111">
        <v>1305000</v>
      </c>
      <c r="F59" s="110">
        <v>29</v>
      </c>
    </row>
    <row r="60" spans="1:7" x14ac:dyDescent="0.25">
      <c r="A60" s="2"/>
      <c r="B60" s="26" t="s">
        <v>172</v>
      </c>
      <c r="C60" s="22" t="s">
        <v>80</v>
      </c>
      <c r="D60" s="132" t="s">
        <v>272</v>
      </c>
      <c r="E60" s="114">
        <v>8145000</v>
      </c>
      <c r="F60" s="110">
        <v>181</v>
      </c>
      <c r="G60" s="115"/>
    </row>
    <row r="61" spans="1:7" x14ac:dyDescent="0.25">
      <c r="A61" s="2"/>
      <c r="B61" s="26" t="s">
        <v>173</v>
      </c>
      <c r="C61" s="22" t="s">
        <v>80</v>
      </c>
      <c r="D61" s="132" t="s">
        <v>272</v>
      </c>
      <c r="E61" s="111">
        <v>63315000</v>
      </c>
      <c r="F61" s="110">
        <v>1407</v>
      </c>
    </row>
    <row r="62" spans="1:7" x14ac:dyDescent="0.25">
      <c r="A62" s="2"/>
      <c r="B62" s="26" t="s">
        <v>9</v>
      </c>
      <c r="C62" s="22" t="s">
        <v>2</v>
      </c>
      <c r="D62" s="119" t="s">
        <v>276</v>
      </c>
      <c r="E62" s="111">
        <v>10935000</v>
      </c>
      <c r="F62" s="110">
        <v>243</v>
      </c>
    </row>
    <row r="63" spans="1:7" x14ac:dyDescent="0.25">
      <c r="A63" s="2"/>
      <c r="B63" s="26" t="s">
        <v>10</v>
      </c>
      <c r="C63" s="22" t="s">
        <v>2</v>
      </c>
      <c r="D63" s="132" t="s">
        <v>276</v>
      </c>
      <c r="E63" s="111">
        <v>11655000</v>
      </c>
      <c r="F63" s="110">
        <v>259</v>
      </c>
    </row>
    <row r="64" spans="1:7" x14ac:dyDescent="0.25">
      <c r="A64" s="2"/>
      <c r="B64" s="26" t="s">
        <v>237</v>
      </c>
      <c r="C64" s="18" t="s">
        <v>80</v>
      </c>
      <c r="D64" s="119" t="s">
        <v>274</v>
      </c>
      <c r="E64" s="114">
        <v>37694086</v>
      </c>
      <c r="F64" s="79">
        <v>375</v>
      </c>
      <c r="G64" s="115"/>
    </row>
    <row r="65" spans="1:6" x14ac:dyDescent="0.25">
      <c r="A65" s="2"/>
      <c r="B65" s="26" t="s">
        <v>207</v>
      </c>
      <c r="C65" s="18" t="s">
        <v>80</v>
      </c>
      <c r="D65" s="119" t="s">
        <v>280</v>
      </c>
      <c r="E65" s="111">
        <v>17380000</v>
      </c>
      <c r="F65" s="79">
        <v>316</v>
      </c>
    </row>
    <row r="66" spans="1:6" x14ac:dyDescent="0.25">
      <c r="A66" s="2"/>
      <c r="B66" s="26" t="s">
        <v>208</v>
      </c>
      <c r="C66" s="18" t="s">
        <v>80</v>
      </c>
      <c r="D66" s="119" t="s">
        <v>280</v>
      </c>
      <c r="E66" s="111">
        <v>10620000</v>
      </c>
      <c r="F66" s="79">
        <v>236</v>
      </c>
    </row>
    <row r="67" spans="1:6" x14ac:dyDescent="0.25">
      <c r="A67" s="2"/>
      <c r="B67" s="26" t="s">
        <v>92</v>
      </c>
      <c r="C67" s="18" t="s">
        <v>80</v>
      </c>
      <c r="D67" s="119" t="s">
        <v>280</v>
      </c>
      <c r="E67" s="111">
        <v>4290000</v>
      </c>
      <c r="F67" s="79">
        <v>78</v>
      </c>
    </row>
    <row r="68" spans="1:6" ht="13" thickBot="1" x14ac:dyDescent="0.3">
      <c r="A68" s="2"/>
      <c r="B68" s="43"/>
      <c r="C68" s="51"/>
      <c r="D68" s="121"/>
      <c r="E68" s="74"/>
      <c r="F68" s="74"/>
    </row>
    <row r="69" spans="1:6" ht="13" thickBot="1" x14ac:dyDescent="0.3">
      <c r="A69" s="2"/>
      <c r="B69" s="44" t="s">
        <v>135</v>
      </c>
      <c r="C69" s="62"/>
      <c r="D69" s="134"/>
      <c r="E69" s="94"/>
      <c r="F69" s="94">
        <f>SUM(F70:F80)</f>
        <v>1771</v>
      </c>
    </row>
    <row r="70" spans="1:6" x14ac:dyDescent="0.25">
      <c r="A70" s="2"/>
      <c r="B70" s="41" t="s">
        <v>210</v>
      </c>
      <c r="C70" s="49" t="s">
        <v>80</v>
      </c>
      <c r="D70" s="131" t="s">
        <v>275</v>
      </c>
      <c r="E70" s="111">
        <v>10087206</v>
      </c>
      <c r="F70" s="109">
        <v>150</v>
      </c>
    </row>
    <row r="71" spans="1:6" x14ac:dyDescent="0.25">
      <c r="A71" s="2"/>
      <c r="B71" s="26" t="s">
        <v>187</v>
      </c>
      <c r="C71" s="22" t="s">
        <v>80</v>
      </c>
      <c r="D71" s="119" t="s">
        <v>275</v>
      </c>
      <c r="E71" s="111">
        <v>5850000</v>
      </c>
      <c r="F71" s="103">
        <v>130</v>
      </c>
    </row>
    <row r="72" spans="1:6" x14ac:dyDescent="0.25">
      <c r="A72" s="2"/>
      <c r="B72" s="26" t="s">
        <v>174</v>
      </c>
      <c r="C72" s="22" t="s">
        <v>80</v>
      </c>
      <c r="D72" s="119" t="s">
        <v>272</v>
      </c>
      <c r="E72" s="111">
        <v>2475000</v>
      </c>
      <c r="F72" s="103">
        <v>55</v>
      </c>
    </row>
    <row r="73" spans="1:6" x14ac:dyDescent="0.25">
      <c r="A73" s="2"/>
      <c r="B73" s="26" t="s">
        <v>175</v>
      </c>
      <c r="C73" s="22" t="s">
        <v>80</v>
      </c>
      <c r="D73" s="119" t="s">
        <v>272</v>
      </c>
      <c r="E73" s="111">
        <v>2835000</v>
      </c>
      <c r="F73" s="103">
        <v>63</v>
      </c>
    </row>
    <row r="74" spans="1:6" x14ac:dyDescent="0.25">
      <c r="A74" s="2"/>
      <c r="B74" s="26" t="s">
        <v>176</v>
      </c>
      <c r="C74" s="22" t="s">
        <v>80</v>
      </c>
      <c r="D74" s="119" t="s">
        <v>272</v>
      </c>
      <c r="E74" s="111">
        <v>2340000</v>
      </c>
      <c r="F74" s="103">
        <v>52</v>
      </c>
    </row>
    <row r="75" spans="1:6" x14ac:dyDescent="0.25">
      <c r="A75" s="2"/>
      <c r="B75" s="26" t="s">
        <v>11</v>
      </c>
      <c r="C75" s="22" t="s">
        <v>80</v>
      </c>
      <c r="D75" s="119" t="s">
        <v>279</v>
      </c>
      <c r="E75" s="111">
        <v>720000</v>
      </c>
      <c r="F75" s="103">
        <v>16</v>
      </c>
    </row>
    <row r="76" spans="1:6" x14ac:dyDescent="0.25">
      <c r="A76" s="2"/>
      <c r="B76" s="26" t="s">
        <v>12</v>
      </c>
      <c r="C76" s="22" t="s">
        <v>80</v>
      </c>
      <c r="D76" s="119" t="s">
        <v>276</v>
      </c>
      <c r="E76" s="111">
        <v>3285000</v>
      </c>
      <c r="F76" s="103">
        <v>73</v>
      </c>
    </row>
    <row r="77" spans="1:6" x14ac:dyDescent="0.25">
      <c r="A77" s="2"/>
      <c r="B77" s="26" t="s">
        <v>209</v>
      </c>
      <c r="C77" s="22" t="s">
        <v>80</v>
      </c>
      <c r="D77" s="119" t="s">
        <v>272</v>
      </c>
      <c r="E77" s="111">
        <v>7785000</v>
      </c>
      <c r="F77" s="103">
        <v>173</v>
      </c>
    </row>
    <row r="78" spans="1:6" x14ac:dyDescent="0.25">
      <c r="A78" s="2"/>
      <c r="B78" s="26" t="s">
        <v>136</v>
      </c>
      <c r="C78" s="22" t="s">
        <v>80</v>
      </c>
      <c r="D78" s="119" t="s">
        <v>276</v>
      </c>
      <c r="E78" s="111">
        <v>1035000</v>
      </c>
      <c r="F78" s="103">
        <v>23</v>
      </c>
    </row>
    <row r="79" spans="1:6" x14ac:dyDescent="0.25">
      <c r="A79" s="2"/>
      <c r="B79" s="28" t="s">
        <v>93</v>
      </c>
      <c r="C79" s="19" t="s">
        <v>80</v>
      </c>
      <c r="D79" s="119" t="s">
        <v>278</v>
      </c>
      <c r="E79" s="111">
        <v>29205000</v>
      </c>
      <c r="F79" s="79">
        <v>531</v>
      </c>
    </row>
    <row r="80" spans="1:6" x14ac:dyDescent="0.25">
      <c r="A80" s="2"/>
      <c r="B80" s="28" t="s">
        <v>211</v>
      </c>
      <c r="C80" s="19" t="s">
        <v>2</v>
      </c>
      <c r="D80" s="119" t="s">
        <v>280</v>
      </c>
      <c r="E80" s="111">
        <v>27288303</v>
      </c>
      <c r="F80" s="79">
        <v>505</v>
      </c>
    </row>
    <row r="81" spans="1:6" ht="13" thickBot="1" x14ac:dyDescent="0.3">
      <c r="A81" s="2"/>
      <c r="B81" s="95"/>
      <c r="C81" s="72"/>
      <c r="D81" s="136"/>
      <c r="E81" s="68"/>
      <c r="F81" s="68"/>
    </row>
    <row r="82" spans="1:6" ht="13" thickBot="1" x14ac:dyDescent="0.3">
      <c r="A82" s="2"/>
      <c r="B82" s="44" t="s">
        <v>13</v>
      </c>
      <c r="C82" s="62"/>
      <c r="D82" s="130"/>
      <c r="E82" s="11"/>
      <c r="F82" s="11">
        <f>SUM(F83:F92)</f>
        <v>2583</v>
      </c>
    </row>
    <row r="83" spans="1:6" x14ac:dyDescent="0.25">
      <c r="A83" s="2"/>
      <c r="B83" s="41" t="s">
        <v>14</v>
      </c>
      <c r="C83" s="49"/>
      <c r="D83" s="135" t="s">
        <v>272</v>
      </c>
      <c r="E83" s="111">
        <v>5704300</v>
      </c>
      <c r="F83" s="107">
        <v>106</v>
      </c>
    </row>
    <row r="84" spans="1:6" x14ac:dyDescent="0.25">
      <c r="A84" s="2"/>
      <c r="B84" s="26" t="s">
        <v>212</v>
      </c>
      <c r="C84" s="22" t="s">
        <v>80</v>
      </c>
      <c r="D84" s="119" t="s">
        <v>275</v>
      </c>
      <c r="E84" s="111">
        <v>8026677</v>
      </c>
      <c r="F84" s="79">
        <v>193</v>
      </c>
    </row>
    <row r="85" spans="1:6" x14ac:dyDescent="0.25">
      <c r="A85" s="2"/>
      <c r="B85" s="26" t="s">
        <v>137</v>
      </c>
      <c r="C85" s="22" t="s">
        <v>80</v>
      </c>
      <c r="D85" s="119" t="s">
        <v>275</v>
      </c>
      <c r="E85" s="111">
        <v>14125818</v>
      </c>
      <c r="F85" s="79">
        <v>277</v>
      </c>
    </row>
    <row r="86" spans="1:6" x14ac:dyDescent="0.25">
      <c r="A86" s="2"/>
      <c r="B86" s="26" t="s">
        <v>15</v>
      </c>
      <c r="C86" s="22" t="s">
        <v>80</v>
      </c>
      <c r="D86" s="119" t="s">
        <v>282</v>
      </c>
      <c r="E86" s="111">
        <v>450000</v>
      </c>
      <c r="F86" s="103">
        <v>20</v>
      </c>
    </row>
    <row r="87" spans="1:6" x14ac:dyDescent="0.25">
      <c r="A87" s="2"/>
      <c r="B87" s="26" t="s">
        <v>16</v>
      </c>
      <c r="C87" s="22" t="s">
        <v>80</v>
      </c>
      <c r="D87" s="119" t="s">
        <v>276</v>
      </c>
      <c r="E87" s="111">
        <v>48870000</v>
      </c>
      <c r="F87" s="103">
        <v>1086</v>
      </c>
    </row>
    <row r="88" spans="1:6" x14ac:dyDescent="0.25">
      <c r="A88" s="2"/>
      <c r="B88" s="26" t="s">
        <v>17</v>
      </c>
      <c r="C88" s="22" t="s">
        <v>80</v>
      </c>
      <c r="D88" s="119" t="s">
        <v>276</v>
      </c>
      <c r="E88" s="111">
        <v>4455000</v>
      </c>
      <c r="F88" s="103">
        <v>99</v>
      </c>
    </row>
    <row r="89" spans="1:6" x14ac:dyDescent="0.25">
      <c r="A89" s="2"/>
      <c r="B89" s="26" t="s">
        <v>94</v>
      </c>
      <c r="C89" s="22" t="s">
        <v>80</v>
      </c>
      <c r="D89" s="119" t="s">
        <v>273</v>
      </c>
      <c r="E89" s="111">
        <v>8910000</v>
      </c>
      <c r="F89" s="79">
        <v>162</v>
      </c>
    </row>
    <row r="90" spans="1:6" x14ac:dyDescent="0.25">
      <c r="A90" s="2"/>
      <c r="B90" s="26" t="s">
        <v>139</v>
      </c>
      <c r="C90" s="22" t="s">
        <v>80</v>
      </c>
      <c r="D90" s="119" t="s">
        <v>280</v>
      </c>
      <c r="E90" s="111">
        <v>14575000</v>
      </c>
      <c r="F90" s="79">
        <v>265</v>
      </c>
    </row>
    <row r="91" spans="1:6" x14ac:dyDescent="0.25">
      <c r="A91" s="2"/>
      <c r="B91" s="40" t="s">
        <v>213</v>
      </c>
      <c r="C91" s="51"/>
      <c r="D91" s="120" t="s">
        <v>272</v>
      </c>
      <c r="E91" s="111">
        <v>18928219</v>
      </c>
      <c r="F91" s="86">
        <v>231</v>
      </c>
    </row>
    <row r="92" spans="1:6" x14ac:dyDescent="0.25">
      <c r="A92" s="2"/>
      <c r="B92" s="40" t="s">
        <v>138</v>
      </c>
      <c r="C92" s="51" t="s">
        <v>80</v>
      </c>
      <c r="D92" s="120" t="s">
        <v>274</v>
      </c>
      <c r="E92" s="111">
        <v>7122914</v>
      </c>
      <c r="F92" s="86">
        <v>144</v>
      </c>
    </row>
    <row r="93" spans="1:6" ht="13" thickBot="1" x14ac:dyDescent="0.3">
      <c r="A93" s="2"/>
      <c r="B93" s="40"/>
      <c r="C93" s="51"/>
      <c r="D93" s="121"/>
      <c r="E93" s="74"/>
      <c r="F93" s="74"/>
    </row>
    <row r="94" spans="1:6" ht="13" thickBot="1" x14ac:dyDescent="0.3">
      <c r="A94" s="2"/>
      <c r="B94" s="44" t="s">
        <v>18</v>
      </c>
      <c r="C94" s="62"/>
      <c r="D94" s="130"/>
      <c r="E94" s="11"/>
      <c r="F94" s="11">
        <f>SUM(F95:F100)</f>
        <v>3063</v>
      </c>
    </row>
    <row r="95" spans="1:6" x14ac:dyDescent="0.25">
      <c r="A95" s="2"/>
      <c r="B95" s="41" t="s">
        <v>140</v>
      </c>
      <c r="C95" s="49" t="s">
        <v>2</v>
      </c>
      <c r="D95" s="135" t="s">
        <v>276</v>
      </c>
      <c r="E95" s="111">
        <v>21420000</v>
      </c>
      <c r="F95" s="107">
        <v>476</v>
      </c>
    </row>
    <row r="96" spans="1:6" x14ac:dyDescent="0.25">
      <c r="A96" s="2"/>
      <c r="B96" s="26" t="s">
        <v>19</v>
      </c>
      <c r="C96" s="22" t="s">
        <v>80</v>
      </c>
      <c r="D96" s="119" t="s">
        <v>276</v>
      </c>
      <c r="E96" s="111">
        <v>11250000</v>
      </c>
      <c r="F96" s="103">
        <v>250</v>
      </c>
    </row>
    <row r="97" spans="1:7" x14ac:dyDescent="0.25">
      <c r="A97" s="2"/>
      <c r="B97" s="26" t="s">
        <v>283</v>
      </c>
      <c r="C97" s="22" t="s">
        <v>80</v>
      </c>
      <c r="D97" s="132" t="s">
        <v>275</v>
      </c>
      <c r="E97" s="111">
        <v>10980000</v>
      </c>
      <c r="F97" s="103">
        <v>242</v>
      </c>
    </row>
    <row r="98" spans="1:7" x14ac:dyDescent="0.25">
      <c r="A98" s="2"/>
      <c r="B98" s="31" t="s">
        <v>95</v>
      </c>
      <c r="C98" s="21" t="s">
        <v>2</v>
      </c>
      <c r="D98" s="119" t="s">
        <v>271</v>
      </c>
      <c r="E98" s="114">
        <v>9525346</v>
      </c>
      <c r="F98" s="79">
        <v>158</v>
      </c>
      <c r="G98" s="115"/>
    </row>
    <row r="99" spans="1:7" x14ac:dyDescent="0.25">
      <c r="A99" s="2"/>
      <c r="B99" s="31" t="s">
        <v>141</v>
      </c>
      <c r="C99" s="21" t="s">
        <v>80</v>
      </c>
      <c r="D99" s="119" t="s">
        <v>273</v>
      </c>
      <c r="E99" s="111">
        <v>17160000</v>
      </c>
      <c r="F99" s="79">
        <v>312</v>
      </c>
    </row>
    <row r="100" spans="1:7" x14ac:dyDescent="0.25">
      <c r="A100" s="2"/>
      <c r="B100" s="26" t="s">
        <v>214</v>
      </c>
      <c r="C100" s="18" t="s">
        <v>80</v>
      </c>
      <c r="D100" s="119" t="s">
        <v>260</v>
      </c>
      <c r="E100" s="111">
        <v>89375000</v>
      </c>
      <c r="F100" s="79">
        <v>1625</v>
      </c>
    </row>
    <row r="101" spans="1:7" ht="13" thickBot="1" x14ac:dyDescent="0.3">
      <c r="A101" s="2"/>
      <c r="B101" s="40"/>
      <c r="C101" s="50"/>
      <c r="D101" s="137"/>
      <c r="E101" s="82"/>
      <c r="F101" s="82"/>
    </row>
    <row r="102" spans="1:7" ht="13" thickBot="1" x14ac:dyDescent="0.3">
      <c r="A102" s="2"/>
      <c r="B102" s="38" t="s">
        <v>20</v>
      </c>
      <c r="C102" s="62"/>
      <c r="D102" s="130">
        <f>D47+D55+D69+D82+D94</f>
        <v>0</v>
      </c>
      <c r="E102" s="11"/>
      <c r="F102" s="11">
        <f>F47+F55+F69+F82+F94</f>
        <v>16083</v>
      </c>
    </row>
    <row r="103" spans="1:7" s="5" customFormat="1" x14ac:dyDescent="0.25">
      <c r="A103" s="2"/>
      <c r="B103" s="59" t="s">
        <v>21</v>
      </c>
      <c r="C103" s="60"/>
      <c r="D103" s="138"/>
      <c r="E103" s="83"/>
      <c r="F103" s="83"/>
    </row>
    <row r="104" spans="1:7" ht="13" thickBot="1" x14ac:dyDescent="0.3">
      <c r="A104" s="2"/>
      <c r="B104" s="61" t="s">
        <v>22</v>
      </c>
      <c r="C104" s="54"/>
      <c r="D104" s="139">
        <f>SUM(D105:D112)</f>
        <v>0</v>
      </c>
      <c r="E104" s="84"/>
      <c r="F104" s="84">
        <f>SUM(F105:F112)</f>
        <v>1898</v>
      </c>
    </row>
    <row r="105" spans="1:7" x14ac:dyDescent="0.25">
      <c r="A105" s="2"/>
      <c r="B105" s="41" t="s">
        <v>235</v>
      </c>
      <c r="C105" s="49" t="s">
        <v>80</v>
      </c>
      <c r="D105" s="131" t="s">
        <v>282</v>
      </c>
      <c r="E105" s="111">
        <v>11295000</v>
      </c>
      <c r="F105" s="109">
        <v>251</v>
      </c>
    </row>
    <row r="106" spans="1:7" x14ac:dyDescent="0.25">
      <c r="A106" s="2"/>
      <c r="B106" s="26" t="s">
        <v>23</v>
      </c>
      <c r="C106" s="22" t="s">
        <v>80</v>
      </c>
      <c r="D106" s="132" t="s">
        <v>279</v>
      </c>
      <c r="E106" s="111">
        <v>8280000</v>
      </c>
      <c r="F106" s="110">
        <v>184</v>
      </c>
    </row>
    <row r="107" spans="1:7" x14ac:dyDescent="0.25">
      <c r="A107" s="2"/>
      <c r="B107" s="26" t="s">
        <v>24</v>
      </c>
      <c r="C107" s="22" t="s">
        <v>2</v>
      </c>
      <c r="D107" s="132" t="s">
        <v>275</v>
      </c>
      <c r="E107" s="111">
        <v>16065000</v>
      </c>
      <c r="F107" s="110">
        <v>357</v>
      </c>
    </row>
    <row r="108" spans="1:7" x14ac:dyDescent="0.25">
      <c r="A108" s="2"/>
      <c r="B108" s="26" t="s">
        <v>25</v>
      </c>
      <c r="C108" s="22" t="s">
        <v>80</v>
      </c>
      <c r="D108" s="132" t="s">
        <v>276</v>
      </c>
      <c r="E108" s="111">
        <v>5265000</v>
      </c>
      <c r="F108" s="110">
        <v>117</v>
      </c>
    </row>
    <row r="109" spans="1:7" x14ac:dyDescent="0.25">
      <c r="A109" s="2"/>
      <c r="B109" s="26" t="s">
        <v>26</v>
      </c>
      <c r="C109" s="22" t="s">
        <v>80</v>
      </c>
      <c r="D109" s="132" t="s">
        <v>276</v>
      </c>
      <c r="E109" s="111">
        <v>3600000</v>
      </c>
      <c r="F109" s="110">
        <v>80</v>
      </c>
    </row>
    <row r="110" spans="1:7" x14ac:dyDescent="0.25">
      <c r="A110" s="2"/>
      <c r="B110" s="31" t="s">
        <v>96</v>
      </c>
      <c r="C110" s="17" t="s">
        <v>80</v>
      </c>
      <c r="D110" s="119" t="s">
        <v>271</v>
      </c>
      <c r="E110" s="111">
        <v>3740000</v>
      </c>
      <c r="F110" s="79">
        <v>68</v>
      </c>
    </row>
    <row r="111" spans="1:7" x14ac:dyDescent="0.25">
      <c r="A111" s="2"/>
      <c r="B111" s="31" t="s">
        <v>142</v>
      </c>
      <c r="C111" s="22" t="s">
        <v>80</v>
      </c>
      <c r="D111" s="119" t="s">
        <v>270</v>
      </c>
      <c r="E111" s="111">
        <v>8690000</v>
      </c>
      <c r="F111" s="79">
        <v>158</v>
      </c>
    </row>
    <row r="112" spans="1:7" x14ac:dyDescent="0.25">
      <c r="A112" s="2"/>
      <c r="B112" s="31" t="s">
        <v>143</v>
      </c>
      <c r="C112" s="22" t="s">
        <v>80</v>
      </c>
      <c r="D112" s="119" t="s">
        <v>270</v>
      </c>
      <c r="E112" s="111">
        <v>37565000</v>
      </c>
      <c r="F112" s="79">
        <v>683</v>
      </c>
    </row>
    <row r="113" spans="1:6" ht="13" thickBot="1" x14ac:dyDescent="0.3">
      <c r="A113" s="2"/>
      <c r="B113" s="63"/>
      <c r="C113" s="50"/>
      <c r="D113" s="137"/>
      <c r="E113" s="82"/>
      <c r="F113" s="82"/>
    </row>
    <row r="114" spans="1:6" ht="13" thickBot="1" x14ac:dyDescent="0.3">
      <c r="A114" s="2"/>
      <c r="B114" s="38" t="s">
        <v>27</v>
      </c>
      <c r="C114" s="39"/>
      <c r="D114" s="140">
        <f>SUM(D115:D127)</f>
        <v>0</v>
      </c>
      <c r="E114" s="85"/>
      <c r="F114" s="85">
        <f>SUM(F115:F127)</f>
        <v>4507</v>
      </c>
    </row>
    <row r="115" spans="1:6" x14ac:dyDescent="0.25">
      <c r="A115" s="2"/>
      <c r="B115" s="69" t="s">
        <v>28</v>
      </c>
      <c r="C115" s="70" t="s">
        <v>80</v>
      </c>
      <c r="D115" s="141" t="s">
        <v>282</v>
      </c>
      <c r="E115" s="111">
        <v>18450000</v>
      </c>
      <c r="F115" s="112">
        <v>410</v>
      </c>
    </row>
    <row r="116" spans="1:6" x14ac:dyDescent="0.25">
      <c r="A116" s="2"/>
      <c r="B116" s="28" t="s">
        <v>236</v>
      </c>
      <c r="C116" s="22" t="s">
        <v>80</v>
      </c>
      <c r="D116" s="119" t="s">
        <v>276</v>
      </c>
      <c r="E116" s="111">
        <v>8730000</v>
      </c>
      <c r="F116" s="110">
        <v>194</v>
      </c>
    </row>
    <row r="117" spans="1:6" ht="11.25" customHeight="1" x14ac:dyDescent="0.25">
      <c r="A117" s="2"/>
      <c r="B117" s="28" t="s">
        <v>215</v>
      </c>
      <c r="C117" s="22" t="s">
        <v>80</v>
      </c>
      <c r="D117" s="119" t="s">
        <v>281</v>
      </c>
      <c r="E117" s="111">
        <v>8610630</v>
      </c>
      <c r="F117" s="110">
        <v>155</v>
      </c>
    </row>
    <row r="118" spans="1:6" x14ac:dyDescent="0.25">
      <c r="A118" s="2"/>
      <c r="B118" s="31" t="s">
        <v>216</v>
      </c>
      <c r="C118" s="22" t="s">
        <v>2</v>
      </c>
      <c r="D118" s="119" t="s">
        <v>273</v>
      </c>
      <c r="E118" s="111">
        <v>24035000</v>
      </c>
      <c r="F118" s="79">
        <v>437</v>
      </c>
    </row>
    <row r="119" spans="1:6" x14ac:dyDescent="0.25">
      <c r="A119" s="2"/>
      <c r="B119" s="31" t="s">
        <v>97</v>
      </c>
      <c r="C119" s="22" t="s">
        <v>80</v>
      </c>
      <c r="D119" s="119" t="s">
        <v>273</v>
      </c>
      <c r="E119" s="111">
        <v>18095000</v>
      </c>
      <c r="F119" s="79">
        <v>329</v>
      </c>
    </row>
    <row r="120" spans="1:6" x14ac:dyDescent="0.25">
      <c r="A120" s="2"/>
      <c r="B120" s="31" t="s">
        <v>178</v>
      </c>
      <c r="C120" s="22" t="s">
        <v>80</v>
      </c>
      <c r="D120" s="119" t="s">
        <v>273</v>
      </c>
      <c r="E120" s="111">
        <v>10670000</v>
      </c>
      <c r="F120" s="79">
        <v>194</v>
      </c>
    </row>
    <row r="121" spans="1:6" x14ac:dyDescent="0.25">
      <c r="A121" s="2"/>
      <c r="B121" s="31" t="s">
        <v>98</v>
      </c>
      <c r="C121" s="22" t="s">
        <v>80</v>
      </c>
      <c r="D121" s="119" t="s">
        <v>270</v>
      </c>
      <c r="E121" s="111">
        <v>26895000</v>
      </c>
      <c r="F121" s="79">
        <v>489</v>
      </c>
    </row>
    <row r="122" spans="1:6" x14ac:dyDescent="0.25">
      <c r="A122" s="2"/>
      <c r="B122" s="65" t="s">
        <v>179</v>
      </c>
      <c r="C122" s="51" t="s">
        <v>2</v>
      </c>
      <c r="D122" s="120" t="s">
        <v>274</v>
      </c>
      <c r="E122" s="111">
        <v>5549256</v>
      </c>
      <c r="F122" s="86">
        <v>83</v>
      </c>
    </row>
    <row r="123" spans="1:6" x14ac:dyDescent="0.25">
      <c r="A123" s="2"/>
      <c r="B123" s="31" t="s">
        <v>99</v>
      </c>
      <c r="C123" s="22" t="s">
        <v>80</v>
      </c>
      <c r="D123" s="119" t="s">
        <v>280</v>
      </c>
      <c r="E123" s="111">
        <v>24352693</v>
      </c>
      <c r="F123" s="79">
        <v>544</v>
      </c>
    </row>
    <row r="124" spans="1:6" x14ac:dyDescent="0.25">
      <c r="A124" s="2"/>
      <c r="B124" s="31" t="s">
        <v>100</v>
      </c>
      <c r="C124" s="22" t="s">
        <v>80</v>
      </c>
      <c r="D124" s="119" t="s">
        <v>280</v>
      </c>
      <c r="E124" s="111">
        <v>5959544</v>
      </c>
      <c r="F124" s="79">
        <v>100</v>
      </c>
    </row>
    <row r="125" spans="1:6" x14ac:dyDescent="0.25">
      <c r="A125" s="2"/>
      <c r="B125" s="65" t="s">
        <v>217</v>
      </c>
      <c r="C125" s="51" t="s">
        <v>80</v>
      </c>
      <c r="D125" s="120" t="s">
        <v>274</v>
      </c>
      <c r="E125" s="111">
        <v>20707672</v>
      </c>
      <c r="F125" s="86">
        <v>701</v>
      </c>
    </row>
    <row r="126" spans="1:6" x14ac:dyDescent="0.25">
      <c r="A126" s="2"/>
      <c r="B126" s="65" t="s">
        <v>177</v>
      </c>
      <c r="C126" s="51" t="s">
        <v>80</v>
      </c>
      <c r="D126" s="120" t="s">
        <v>272</v>
      </c>
      <c r="E126" s="111">
        <v>3960000</v>
      </c>
      <c r="F126" s="86">
        <v>88</v>
      </c>
    </row>
    <row r="127" spans="1:6" x14ac:dyDescent="0.25">
      <c r="A127" s="2"/>
      <c r="B127" s="31" t="s">
        <v>126</v>
      </c>
      <c r="C127" s="22" t="s">
        <v>80</v>
      </c>
      <c r="D127" s="119" t="s">
        <v>274</v>
      </c>
      <c r="E127" s="111">
        <v>43238826</v>
      </c>
      <c r="F127" s="79">
        <v>783</v>
      </c>
    </row>
    <row r="128" spans="1:6" ht="13" thickBot="1" x14ac:dyDescent="0.3">
      <c r="A128" s="2"/>
      <c r="B128" s="71"/>
      <c r="C128" s="72"/>
      <c r="D128" s="142"/>
      <c r="E128" s="87"/>
      <c r="F128" s="87"/>
    </row>
    <row r="129" spans="1:7" ht="13" thickBot="1" x14ac:dyDescent="0.3">
      <c r="A129" s="2"/>
      <c r="B129" s="38" t="s">
        <v>29</v>
      </c>
      <c r="C129" s="39"/>
      <c r="D129" s="140"/>
      <c r="E129" s="85"/>
      <c r="F129" s="85">
        <f>SUM(F130:F137)</f>
        <v>810</v>
      </c>
    </row>
    <row r="130" spans="1:7" x14ac:dyDescent="0.25">
      <c r="A130" s="2"/>
      <c r="B130" s="41" t="s">
        <v>30</v>
      </c>
      <c r="C130" s="49" t="s">
        <v>80</v>
      </c>
      <c r="D130" s="135" t="s">
        <v>279</v>
      </c>
      <c r="E130" s="111">
        <v>450000</v>
      </c>
      <c r="F130" s="107">
        <v>10</v>
      </c>
    </row>
    <row r="131" spans="1:7" x14ac:dyDescent="0.25">
      <c r="A131" s="2"/>
      <c r="B131" s="41" t="s">
        <v>180</v>
      </c>
      <c r="C131" s="49" t="s">
        <v>80</v>
      </c>
      <c r="D131" s="135" t="s">
        <v>272</v>
      </c>
      <c r="E131" s="111">
        <v>3195000</v>
      </c>
      <c r="F131" s="107">
        <v>71</v>
      </c>
    </row>
    <row r="132" spans="1:7" x14ac:dyDescent="0.25">
      <c r="A132" s="2"/>
      <c r="B132" s="26" t="s">
        <v>218</v>
      </c>
      <c r="C132" s="22" t="s">
        <v>2</v>
      </c>
      <c r="D132" s="119" t="s">
        <v>276</v>
      </c>
      <c r="E132" s="111">
        <v>12240000</v>
      </c>
      <c r="F132" s="103">
        <v>272</v>
      </c>
    </row>
    <row r="133" spans="1:7" x14ac:dyDescent="0.25">
      <c r="A133" s="2"/>
      <c r="B133" s="31" t="s">
        <v>101</v>
      </c>
      <c r="C133" s="22" t="s">
        <v>80</v>
      </c>
      <c r="D133" s="119" t="s">
        <v>271</v>
      </c>
      <c r="E133" s="111">
        <v>6600000</v>
      </c>
      <c r="F133" s="79">
        <v>120</v>
      </c>
    </row>
    <row r="134" spans="1:7" x14ac:dyDescent="0.25">
      <c r="A134" s="2"/>
      <c r="B134" s="31" t="s">
        <v>102</v>
      </c>
      <c r="C134" s="22" t="s">
        <v>2</v>
      </c>
      <c r="D134" s="119" t="s">
        <v>271</v>
      </c>
      <c r="E134" s="111">
        <v>9719181</v>
      </c>
      <c r="F134" s="79">
        <v>140</v>
      </c>
    </row>
    <row r="135" spans="1:7" x14ac:dyDescent="0.25">
      <c r="A135" s="2"/>
      <c r="B135" s="31" t="s">
        <v>103</v>
      </c>
      <c r="C135" s="22" t="s">
        <v>80</v>
      </c>
      <c r="D135" s="119" t="s">
        <v>271</v>
      </c>
      <c r="E135" s="111">
        <v>4125000</v>
      </c>
      <c r="F135" s="79">
        <v>75</v>
      </c>
    </row>
    <row r="136" spans="1:7" x14ac:dyDescent="0.25">
      <c r="A136" s="2"/>
      <c r="B136" s="31" t="s">
        <v>219</v>
      </c>
      <c r="C136" s="22" t="s">
        <v>80</v>
      </c>
      <c r="D136" s="119" t="s">
        <v>278</v>
      </c>
      <c r="E136" s="111">
        <v>1925000</v>
      </c>
      <c r="F136" s="79">
        <v>35</v>
      </c>
    </row>
    <row r="137" spans="1:7" x14ac:dyDescent="0.25">
      <c r="A137" s="2"/>
      <c r="B137" s="31" t="s">
        <v>127</v>
      </c>
      <c r="C137" s="22" t="s">
        <v>80</v>
      </c>
      <c r="D137" s="119" t="s">
        <v>274</v>
      </c>
      <c r="E137" s="114">
        <v>4785000</v>
      </c>
      <c r="F137" s="79">
        <v>87</v>
      </c>
      <c r="G137" s="115"/>
    </row>
    <row r="138" spans="1:7" ht="13" thickBot="1" x14ac:dyDescent="0.3">
      <c r="A138" s="2"/>
      <c r="B138" s="63"/>
      <c r="C138" s="50"/>
      <c r="D138" s="143"/>
      <c r="E138" s="88"/>
      <c r="F138" s="88"/>
    </row>
    <row r="139" spans="1:7" ht="13" thickBot="1" x14ac:dyDescent="0.3">
      <c r="A139" s="2"/>
      <c r="B139" s="38" t="s">
        <v>31</v>
      </c>
      <c r="C139" s="39"/>
      <c r="D139" s="140"/>
      <c r="E139" s="85"/>
      <c r="F139" s="85">
        <f>SUM(F140:F148)</f>
        <v>2805</v>
      </c>
    </row>
    <row r="140" spans="1:7" x14ac:dyDescent="0.25">
      <c r="A140" s="2"/>
      <c r="B140" s="41" t="s">
        <v>221</v>
      </c>
      <c r="C140" s="49" t="s">
        <v>80</v>
      </c>
      <c r="D140" s="135" t="s">
        <v>276</v>
      </c>
      <c r="E140" s="111">
        <v>11790000</v>
      </c>
      <c r="F140" s="107">
        <v>262</v>
      </c>
    </row>
    <row r="141" spans="1:7" x14ac:dyDescent="0.25">
      <c r="A141" s="2"/>
      <c r="B141" s="26" t="s">
        <v>220</v>
      </c>
      <c r="C141" s="18" t="s">
        <v>2</v>
      </c>
      <c r="D141" s="119" t="s">
        <v>276</v>
      </c>
      <c r="E141" s="114">
        <v>52745000</v>
      </c>
      <c r="F141" s="103">
        <v>959</v>
      </c>
      <c r="G141" s="115"/>
    </row>
    <row r="142" spans="1:7" x14ac:dyDescent="0.25">
      <c r="A142" s="2"/>
      <c r="B142" s="26" t="s">
        <v>144</v>
      </c>
      <c r="C142" s="22" t="s">
        <v>80</v>
      </c>
      <c r="D142" s="132" t="s">
        <v>271</v>
      </c>
      <c r="E142" s="111">
        <v>11935000</v>
      </c>
      <c r="F142" s="110">
        <v>217</v>
      </c>
    </row>
    <row r="143" spans="1:7" x14ac:dyDescent="0.25">
      <c r="A143" s="2"/>
      <c r="B143" s="26" t="s">
        <v>32</v>
      </c>
      <c r="C143" s="22" t="s">
        <v>80</v>
      </c>
      <c r="D143" s="119" t="s">
        <v>275</v>
      </c>
      <c r="E143" s="111">
        <v>10170000</v>
      </c>
      <c r="F143" s="103">
        <v>226</v>
      </c>
    </row>
    <row r="144" spans="1:7" x14ac:dyDescent="0.25">
      <c r="A144" s="2"/>
      <c r="B144" s="26" t="s">
        <v>104</v>
      </c>
      <c r="C144" s="18" t="s">
        <v>2</v>
      </c>
      <c r="D144" s="119" t="s">
        <v>274</v>
      </c>
      <c r="E144" s="114">
        <v>24640000</v>
      </c>
      <c r="F144" s="79">
        <v>448</v>
      </c>
      <c r="G144" s="115"/>
    </row>
    <row r="145" spans="1:12" x14ac:dyDescent="0.25">
      <c r="A145" s="2"/>
      <c r="B145" s="26" t="s">
        <v>145</v>
      </c>
      <c r="C145" s="18" t="s">
        <v>2</v>
      </c>
      <c r="D145" s="119" t="s">
        <v>273</v>
      </c>
      <c r="E145" s="111">
        <v>6710000</v>
      </c>
      <c r="F145" s="79">
        <v>122</v>
      </c>
    </row>
    <row r="146" spans="1:12" x14ac:dyDescent="0.25">
      <c r="A146" s="2"/>
      <c r="B146" s="26" t="s">
        <v>222</v>
      </c>
      <c r="C146" s="18" t="s">
        <v>80</v>
      </c>
      <c r="D146" s="119" t="s">
        <v>272</v>
      </c>
      <c r="E146" s="114">
        <v>8325000</v>
      </c>
      <c r="F146" s="79">
        <v>185</v>
      </c>
      <c r="G146" s="115"/>
    </row>
    <row r="147" spans="1:12" ht="12.75" customHeight="1" x14ac:dyDescent="0.25">
      <c r="A147" s="2"/>
      <c r="B147" s="26" t="s">
        <v>146</v>
      </c>
      <c r="C147" s="18" t="s">
        <v>80</v>
      </c>
      <c r="D147" s="119" t="s">
        <v>271</v>
      </c>
      <c r="E147" s="114">
        <v>13805000</v>
      </c>
      <c r="F147" s="79">
        <v>251</v>
      </c>
      <c r="G147" s="115"/>
    </row>
    <row r="148" spans="1:12" x14ac:dyDescent="0.25">
      <c r="A148" s="2"/>
      <c r="B148" s="31" t="s">
        <v>105</v>
      </c>
      <c r="C148" s="22" t="s">
        <v>2</v>
      </c>
      <c r="D148" s="131" t="s">
        <v>270</v>
      </c>
      <c r="E148" s="114">
        <v>7425000</v>
      </c>
      <c r="F148" s="79">
        <v>135</v>
      </c>
      <c r="G148" s="115"/>
    </row>
    <row r="149" spans="1:12" x14ac:dyDescent="0.25">
      <c r="A149" s="2"/>
      <c r="B149" s="28" t="s">
        <v>0</v>
      </c>
      <c r="C149" s="17"/>
      <c r="D149" s="126"/>
      <c r="E149" s="73"/>
      <c r="F149" s="73"/>
    </row>
    <row r="150" spans="1:12" x14ac:dyDescent="0.25">
      <c r="A150" s="2"/>
      <c r="B150" s="25" t="s">
        <v>20</v>
      </c>
      <c r="C150" s="22"/>
      <c r="D150" s="144">
        <f>D104+D114+D129+D139</f>
        <v>0</v>
      </c>
      <c r="E150" s="116"/>
      <c r="F150" s="116">
        <f>F104+F114+F129+F139</f>
        <v>10020</v>
      </c>
    </row>
    <row r="151" spans="1:12" x14ac:dyDescent="0.25">
      <c r="A151" s="2"/>
      <c r="B151" s="32"/>
      <c r="C151" s="52"/>
      <c r="D151" s="145"/>
      <c r="E151" s="89"/>
      <c r="F151" s="89"/>
    </row>
    <row r="152" spans="1:12" ht="13" thickBot="1" x14ac:dyDescent="0.3">
      <c r="A152" s="2"/>
      <c r="B152" s="42" t="s">
        <v>33</v>
      </c>
      <c r="C152" s="48"/>
      <c r="D152" s="129"/>
      <c r="E152" s="78"/>
      <c r="F152" s="78"/>
    </row>
    <row r="153" spans="1:12" ht="13" thickBot="1" x14ac:dyDescent="0.3">
      <c r="A153" s="2"/>
      <c r="B153" s="38" t="s">
        <v>34</v>
      </c>
      <c r="C153" s="62"/>
      <c r="D153" s="130"/>
      <c r="E153" s="11"/>
      <c r="F153" s="11">
        <f>SUM(F154:F160)</f>
        <v>1887</v>
      </c>
    </row>
    <row r="154" spans="1:12" x14ac:dyDescent="0.25">
      <c r="A154" s="2"/>
      <c r="B154" s="64" t="s">
        <v>35</v>
      </c>
      <c r="C154" s="49" t="s">
        <v>80</v>
      </c>
      <c r="D154" s="135" t="s">
        <v>244</v>
      </c>
      <c r="E154" s="111">
        <v>450000</v>
      </c>
      <c r="F154" s="109">
        <v>10</v>
      </c>
      <c r="I154" s="157"/>
      <c r="J154" s="157"/>
    </row>
    <row r="155" spans="1:12" x14ac:dyDescent="0.25">
      <c r="A155" s="2"/>
      <c r="B155" s="64" t="s">
        <v>181</v>
      </c>
      <c r="C155" s="49" t="s">
        <v>80</v>
      </c>
      <c r="D155" s="131" t="s">
        <v>245</v>
      </c>
      <c r="E155" s="111">
        <v>4050000</v>
      </c>
      <c r="F155" s="109">
        <v>90</v>
      </c>
      <c r="I155" s="157"/>
      <c r="J155" s="157"/>
    </row>
    <row r="156" spans="1:12" x14ac:dyDescent="0.25">
      <c r="A156" s="2"/>
      <c r="B156" s="64" t="s">
        <v>182</v>
      </c>
      <c r="C156" s="49" t="s">
        <v>80</v>
      </c>
      <c r="D156" s="131" t="s">
        <v>245</v>
      </c>
      <c r="E156" s="111">
        <v>9720000</v>
      </c>
      <c r="F156" s="109">
        <v>216</v>
      </c>
      <c r="I156" s="157"/>
      <c r="J156" s="157"/>
      <c r="K156" s="157"/>
      <c r="L156" s="158"/>
    </row>
    <row r="157" spans="1:12" x14ac:dyDescent="0.25">
      <c r="A157" s="2"/>
      <c r="B157" s="26" t="s">
        <v>36</v>
      </c>
      <c r="C157" s="49" t="s">
        <v>80</v>
      </c>
      <c r="D157" s="132" t="s">
        <v>246</v>
      </c>
      <c r="E157" s="111">
        <v>10800000</v>
      </c>
      <c r="F157" s="110">
        <v>240</v>
      </c>
      <c r="I157" s="157"/>
    </row>
    <row r="158" spans="1:12" x14ac:dyDescent="0.25">
      <c r="A158" s="2"/>
      <c r="B158" s="26" t="s">
        <v>37</v>
      </c>
      <c r="C158" s="49" t="s">
        <v>80</v>
      </c>
      <c r="D158" s="132" t="s">
        <v>246</v>
      </c>
      <c r="E158" s="111">
        <v>12510000</v>
      </c>
      <c r="F158" s="110">
        <v>278</v>
      </c>
      <c r="I158" s="157"/>
    </row>
    <row r="159" spans="1:12" x14ac:dyDescent="0.25">
      <c r="A159" s="2"/>
      <c r="B159" s="26" t="s">
        <v>106</v>
      </c>
      <c r="C159" s="18" t="s">
        <v>80</v>
      </c>
      <c r="D159" s="132" t="s">
        <v>247</v>
      </c>
      <c r="E159" s="111">
        <v>13145000</v>
      </c>
      <c r="F159" s="79">
        <v>239</v>
      </c>
      <c r="I159" s="157"/>
    </row>
    <row r="160" spans="1:12" x14ac:dyDescent="0.25">
      <c r="A160" s="2"/>
      <c r="B160" s="26" t="s">
        <v>147</v>
      </c>
      <c r="C160" s="18" t="s">
        <v>80</v>
      </c>
      <c r="D160" s="119" t="s">
        <v>255</v>
      </c>
      <c r="E160" s="111">
        <v>44770000</v>
      </c>
      <c r="F160" s="79">
        <v>814</v>
      </c>
      <c r="I160" s="157"/>
    </row>
    <row r="161" spans="1:9" ht="13" thickBot="1" x14ac:dyDescent="0.3">
      <c r="A161" s="2"/>
      <c r="B161" s="40"/>
      <c r="C161" s="51"/>
      <c r="D161" s="143"/>
      <c r="E161" s="88"/>
      <c r="F161" s="88"/>
      <c r="I161" s="157"/>
    </row>
    <row r="162" spans="1:9" ht="13" thickBot="1" x14ac:dyDescent="0.3">
      <c r="A162" s="2"/>
      <c r="B162" s="44" t="s">
        <v>38</v>
      </c>
      <c r="C162" s="62"/>
      <c r="D162" s="130"/>
      <c r="E162" s="11"/>
      <c r="F162" s="11">
        <f>SUM(F163:F165)</f>
        <v>231</v>
      </c>
      <c r="I162" s="157"/>
    </row>
    <row r="163" spans="1:9" x14ac:dyDescent="0.25">
      <c r="A163" s="2"/>
      <c r="B163" s="41" t="s">
        <v>39</v>
      </c>
      <c r="C163" s="49" t="s">
        <v>2</v>
      </c>
      <c r="D163" s="135" t="s">
        <v>248</v>
      </c>
      <c r="E163" s="111">
        <v>1755000</v>
      </c>
      <c r="F163" s="107">
        <v>39</v>
      </c>
      <c r="I163" s="159"/>
    </row>
    <row r="164" spans="1:9" x14ac:dyDescent="0.25">
      <c r="A164" s="2"/>
      <c r="B164" s="26" t="s">
        <v>148</v>
      </c>
      <c r="C164" s="22" t="s">
        <v>80</v>
      </c>
      <c r="D164" s="132" t="s">
        <v>246</v>
      </c>
      <c r="E164" s="114">
        <v>1889666</v>
      </c>
      <c r="F164" s="103">
        <v>21</v>
      </c>
      <c r="I164" s="157"/>
    </row>
    <row r="165" spans="1:9" x14ac:dyDescent="0.25">
      <c r="A165" s="2"/>
      <c r="B165" s="26" t="s">
        <v>149</v>
      </c>
      <c r="C165" s="18" t="s">
        <v>80</v>
      </c>
      <c r="D165" s="132" t="s">
        <v>249</v>
      </c>
      <c r="E165" s="111">
        <v>9405000</v>
      </c>
      <c r="F165" s="110">
        <v>171</v>
      </c>
      <c r="I165" s="157"/>
    </row>
    <row r="166" spans="1:9" ht="13" thickBot="1" x14ac:dyDescent="0.3">
      <c r="A166" s="2"/>
      <c r="B166" s="40"/>
      <c r="C166" s="45"/>
      <c r="D166" s="121"/>
      <c r="E166" s="74"/>
      <c r="F166" s="74"/>
      <c r="I166" s="157"/>
    </row>
    <row r="167" spans="1:9" ht="13.5" thickBot="1" x14ac:dyDescent="0.35">
      <c r="A167" s="2"/>
      <c r="B167" s="44" t="s">
        <v>40</v>
      </c>
      <c r="C167" s="62"/>
      <c r="D167" s="146"/>
      <c r="E167" s="106"/>
      <c r="F167" s="106">
        <f>SUM(F168:F170)</f>
        <v>565</v>
      </c>
      <c r="I167" s="157"/>
    </row>
    <row r="168" spans="1:9" x14ac:dyDescent="0.25">
      <c r="A168" s="2"/>
      <c r="B168" s="41" t="s">
        <v>41</v>
      </c>
      <c r="C168" s="49" t="s">
        <v>80</v>
      </c>
      <c r="D168" s="135" t="s">
        <v>250</v>
      </c>
      <c r="E168" s="111">
        <v>2700000</v>
      </c>
      <c r="F168" s="109">
        <v>60</v>
      </c>
      <c r="I168" s="157"/>
    </row>
    <row r="169" spans="1:9" x14ac:dyDescent="0.25">
      <c r="A169" s="2"/>
      <c r="B169" s="26" t="s">
        <v>42</v>
      </c>
      <c r="C169" s="22" t="s">
        <v>80</v>
      </c>
      <c r="D169" s="135" t="s">
        <v>248</v>
      </c>
      <c r="E169" s="111">
        <v>11790000</v>
      </c>
      <c r="F169" s="110">
        <v>262</v>
      </c>
      <c r="I169" s="157"/>
    </row>
    <row r="170" spans="1:9" x14ac:dyDescent="0.25">
      <c r="A170" s="2"/>
      <c r="B170" s="26" t="s">
        <v>150</v>
      </c>
      <c r="C170" s="18" t="s">
        <v>80</v>
      </c>
      <c r="D170" s="132" t="s">
        <v>251</v>
      </c>
      <c r="E170" s="111">
        <v>13365000</v>
      </c>
      <c r="F170" s="110">
        <v>243</v>
      </c>
      <c r="I170" s="157"/>
    </row>
    <row r="171" spans="1:9" x14ac:dyDescent="0.25">
      <c r="A171" s="2"/>
      <c r="B171" s="26"/>
      <c r="C171" s="17"/>
      <c r="D171" s="126"/>
      <c r="E171" s="73"/>
      <c r="F171" s="73"/>
      <c r="I171" s="157"/>
    </row>
    <row r="172" spans="1:9" x14ac:dyDescent="0.25">
      <c r="A172" s="2"/>
      <c r="B172" s="25" t="s">
        <v>20</v>
      </c>
      <c r="C172" s="22"/>
      <c r="D172" s="144"/>
      <c r="E172" s="116"/>
      <c r="F172" s="116">
        <f>F153+F162+F167</f>
        <v>2683</v>
      </c>
      <c r="I172" s="157"/>
    </row>
    <row r="173" spans="1:9" x14ac:dyDescent="0.25">
      <c r="A173" s="2"/>
      <c r="B173" s="32"/>
      <c r="C173" s="52"/>
      <c r="D173" s="145"/>
      <c r="E173" s="89"/>
      <c r="F173" s="89"/>
      <c r="I173" s="157"/>
    </row>
    <row r="174" spans="1:9" ht="13" thickBot="1" x14ac:dyDescent="0.3">
      <c r="A174" s="2"/>
      <c r="B174" s="42" t="s">
        <v>43</v>
      </c>
      <c r="C174" s="48"/>
      <c r="D174" s="129"/>
      <c r="E174" s="78"/>
      <c r="F174" s="78"/>
      <c r="I174" s="157"/>
    </row>
    <row r="175" spans="1:9" ht="13" thickBot="1" x14ac:dyDescent="0.3">
      <c r="A175" s="2"/>
      <c r="B175" s="38" t="s">
        <v>44</v>
      </c>
      <c r="C175" s="39"/>
      <c r="D175" s="140"/>
      <c r="E175" s="85"/>
      <c r="F175" s="85">
        <f>SUM(F176:F184)</f>
        <v>2818</v>
      </c>
      <c r="I175" s="157"/>
    </row>
    <row r="176" spans="1:9" x14ac:dyDescent="0.25">
      <c r="A176" s="2"/>
      <c r="B176" s="41" t="s">
        <v>223</v>
      </c>
      <c r="C176" s="49" t="s">
        <v>80</v>
      </c>
      <c r="D176" s="135" t="s">
        <v>244</v>
      </c>
      <c r="E176" s="114">
        <v>8730000</v>
      </c>
      <c r="F176" s="107">
        <v>194</v>
      </c>
      <c r="I176" s="157"/>
    </row>
    <row r="177" spans="1:9" x14ac:dyDescent="0.25">
      <c r="A177" s="2"/>
      <c r="B177" s="26" t="s">
        <v>151</v>
      </c>
      <c r="C177" s="22" t="s">
        <v>80</v>
      </c>
      <c r="D177" s="132" t="s">
        <v>246</v>
      </c>
      <c r="E177" s="114">
        <v>20115000</v>
      </c>
      <c r="F177" s="103">
        <v>447</v>
      </c>
      <c r="I177" s="157"/>
    </row>
    <row r="178" spans="1:9" x14ac:dyDescent="0.25">
      <c r="A178" s="2"/>
      <c r="B178" s="26" t="s">
        <v>107</v>
      </c>
      <c r="C178" s="18" t="s">
        <v>80</v>
      </c>
      <c r="D178" s="132" t="s">
        <v>251</v>
      </c>
      <c r="E178" s="111">
        <v>24530000</v>
      </c>
      <c r="F178" s="79">
        <v>446</v>
      </c>
      <c r="I178" s="157"/>
    </row>
    <row r="179" spans="1:9" x14ac:dyDescent="0.25">
      <c r="A179" s="2"/>
      <c r="B179" s="26" t="s">
        <v>183</v>
      </c>
      <c r="C179" s="18" t="s">
        <v>80</v>
      </c>
      <c r="D179" s="131" t="s">
        <v>245</v>
      </c>
      <c r="E179" s="111">
        <v>28845000</v>
      </c>
      <c r="F179" s="79">
        <v>641</v>
      </c>
      <c r="I179" s="157"/>
    </row>
    <row r="180" spans="1:9" x14ac:dyDescent="0.25">
      <c r="A180" s="2"/>
      <c r="B180" s="26" t="s">
        <v>184</v>
      </c>
      <c r="C180" s="18" t="s">
        <v>2</v>
      </c>
      <c r="D180" s="131" t="s">
        <v>245</v>
      </c>
      <c r="E180" s="111">
        <v>23445000</v>
      </c>
      <c r="F180" s="79">
        <v>521</v>
      </c>
      <c r="I180" s="157"/>
    </row>
    <row r="181" spans="1:9" x14ac:dyDescent="0.25">
      <c r="A181" s="2"/>
      <c r="B181" s="26" t="s">
        <v>152</v>
      </c>
      <c r="C181" s="18" t="s">
        <v>2</v>
      </c>
      <c r="D181" s="135" t="s">
        <v>249</v>
      </c>
      <c r="E181" s="114">
        <v>34330701.619999997</v>
      </c>
      <c r="F181" s="79">
        <v>431</v>
      </c>
      <c r="I181" s="157"/>
    </row>
    <row r="182" spans="1:9" x14ac:dyDescent="0.25">
      <c r="A182" s="2"/>
      <c r="B182" s="26" t="s">
        <v>238</v>
      </c>
      <c r="C182" s="18"/>
      <c r="D182" s="135" t="s">
        <v>252</v>
      </c>
      <c r="E182" s="114">
        <v>6779325</v>
      </c>
      <c r="F182" s="79">
        <v>54</v>
      </c>
      <c r="I182" s="157"/>
    </row>
    <row r="183" spans="1:9" x14ac:dyDescent="0.25">
      <c r="A183" s="2"/>
      <c r="B183" s="26" t="s">
        <v>224</v>
      </c>
      <c r="C183" s="18"/>
      <c r="D183" s="132" t="s">
        <v>251</v>
      </c>
      <c r="E183" s="111">
        <v>1155000</v>
      </c>
      <c r="F183" s="79">
        <v>21</v>
      </c>
      <c r="I183" s="157"/>
    </row>
    <row r="184" spans="1:9" x14ac:dyDescent="0.25">
      <c r="A184" s="2"/>
      <c r="B184" s="26" t="s">
        <v>108</v>
      </c>
      <c r="C184" s="18" t="s">
        <v>80</v>
      </c>
      <c r="D184" s="132" t="s">
        <v>251</v>
      </c>
      <c r="E184" s="111">
        <v>3465000</v>
      </c>
      <c r="F184" s="79">
        <v>63</v>
      </c>
      <c r="I184" s="157"/>
    </row>
    <row r="185" spans="1:9" ht="13" thickBot="1" x14ac:dyDescent="0.3">
      <c r="A185" s="2"/>
      <c r="B185" s="66"/>
      <c r="C185" s="51"/>
      <c r="D185" s="121"/>
      <c r="E185" s="74"/>
      <c r="F185" s="74"/>
      <c r="I185" s="157"/>
    </row>
    <row r="186" spans="1:9" ht="13" thickBot="1" x14ac:dyDescent="0.3">
      <c r="A186" s="2"/>
      <c r="B186" s="38" t="s">
        <v>45</v>
      </c>
      <c r="C186" s="39"/>
      <c r="D186" s="140"/>
      <c r="E186" s="85"/>
      <c r="F186" s="85">
        <f>SUM(F187:F192)</f>
        <v>4742</v>
      </c>
      <c r="I186" s="157"/>
    </row>
    <row r="187" spans="1:9" s="6" customFormat="1" x14ac:dyDescent="0.25">
      <c r="A187" s="2"/>
      <c r="B187" s="41" t="s">
        <v>46</v>
      </c>
      <c r="C187" s="47" t="s">
        <v>2</v>
      </c>
      <c r="D187" s="135" t="s">
        <v>252</v>
      </c>
      <c r="E187" s="111">
        <v>110770000</v>
      </c>
      <c r="F187" s="107">
        <v>2014</v>
      </c>
      <c r="G187"/>
      <c r="I187" s="157"/>
    </row>
    <row r="188" spans="1:9" x14ac:dyDescent="0.25">
      <c r="A188" s="2"/>
      <c r="B188" s="26" t="s">
        <v>109</v>
      </c>
      <c r="C188" s="18" t="s">
        <v>2</v>
      </c>
      <c r="D188" s="119" t="s">
        <v>249</v>
      </c>
      <c r="E188" s="111">
        <v>4180000</v>
      </c>
      <c r="F188" s="79">
        <v>76</v>
      </c>
      <c r="I188" s="157"/>
    </row>
    <row r="189" spans="1:9" x14ac:dyDescent="0.25">
      <c r="A189" s="2"/>
      <c r="B189" s="26" t="s">
        <v>47</v>
      </c>
      <c r="C189" s="22" t="s">
        <v>80</v>
      </c>
      <c r="D189" s="119" t="s">
        <v>244</v>
      </c>
      <c r="E189" s="111">
        <v>8235000</v>
      </c>
      <c r="F189" s="103">
        <v>183</v>
      </c>
      <c r="I189" s="157"/>
    </row>
    <row r="190" spans="1:9" x14ac:dyDescent="0.25">
      <c r="A190" s="2"/>
      <c r="B190" s="26" t="s">
        <v>225</v>
      </c>
      <c r="C190" s="18" t="s">
        <v>80</v>
      </c>
      <c r="D190" s="119" t="s">
        <v>253</v>
      </c>
      <c r="E190" s="111">
        <v>9075000</v>
      </c>
      <c r="F190" s="79">
        <v>165</v>
      </c>
      <c r="I190" s="157"/>
    </row>
    <row r="191" spans="1:9" x14ac:dyDescent="0.25">
      <c r="A191" s="2"/>
      <c r="B191" s="26" t="s">
        <v>239</v>
      </c>
      <c r="C191" s="18" t="s">
        <v>80</v>
      </c>
      <c r="D191" s="119" t="s">
        <v>252</v>
      </c>
      <c r="E191" s="111">
        <v>91355000</v>
      </c>
      <c r="F191" s="79">
        <v>1661</v>
      </c>
      <c r="I191" s="157"/>
    </row>
    <row r="192" spans="1:9" x14ac:dyDescent="0.25">
      <c r="A192" s="2"/>
      <c r="B192" s="40" t="s">
        <v>226</v>
      </c>
      <c r="C192" s="45" t="s">
        <v>80</v>
      </c>
      <c r="D192" s="120" t="s">
        <v>254</v>
      </c>
      <c r="E192" s="114">
        <v>39153288.789999999</v>
      </c>
      <c r="F192" s="86">
        <v>643</v>
      </c>
      <c r="I192" s="157"/>
    </row>
    <row r="193" spans="1:9" ht="13" thickBot="1" x14ac:dyDescent="0.3">
      <c r="A193" s="2"/>
      <c r="B193" s="40"/>
      <c r="C193" s="51"/>
      <c r="D193" s="121"/>
      <c r="E193" s="74"/>
      <c r="F193" s="74"/>
      <c r="I193" s="157"/>
    </row>
    <row r="194" spans="1:9" ht="13" thickBot="1" x14ac:dyDescent="0.3">
      <c r="A194" s="2"/>
      <c r="B194" s="38" t="s">
        <v>48</v>
      </c>
      <c r="C194" s="39"/>
      <c r="D194" s="140"/>
      <c r="E194" s="85"/>
      <c r="F194" s="85">
        <f>SUM(F195:F203)</f>
        <v>1106</v>
      </c>
      <c r="I194" s="157"/>
    </row>
    <row r="195" spans="1:9" x14ac:dyDescent="0.25">
      <c r="A195" s="2"/>
      <c r="B195" s="28" t="s">
        <v>49</v>
      </c>
      <c r="C195" s="22" t="s">
        <v>80</v>
      </c>
      <c r="D195" s="119" t="s">
        <v>244</v>
      </c>
      <c r="E195" s="111">
        <v>3375000</v>
      </c>
      <c r="F195" s="110">
        <v>75</v>
      </c>
      <c r="I195" s="157"/>
    </row>
    <row r="196" spans="1:9" x14ac:dyDescent="0.25">
      <c r="A196" s="2"/>
      <c r="B196" s="26" t="s">
        <v>227</v>
      </c>
      <c r="C196" s="22" t="s">
        <v>2</v>
      </c>
      <c r="D196" s="119" t="s">
        <v>244</v>
      </c>
      <c r="E196" s="111">
        <v>3600000</v>
      </c>
      <c r="F196" s="110">
        <v>80</v>
      </c>
      <c r="I196" s="157"/>
    </row>
    <row r="197" spans="1:9" x14ac:dyDescent="0.25">
      <c r="A197" s="2"/>
      <c r="B197" s="26" t="s">
        <v>50</v>
      </c>
      <c r="C197" s="22" t="s">
        <v>2</v>
      </c>
      <c r="D197" s="119" t="s">
        <v>244</v>
      </c>
      <c r="E197" s="111">
        <v>3600000</v>
      </c>
      <c r="F197" s="110">
        <v>80</v>
      </c>
      <c r="I197" s="157"/>
    </row>
    <row r="198" spans="1:9" x14ac:dyDescent="0.25">
      <c r="A198" s="2"/>
      <c r="B198" s="26" t="s">
        <v>51</v>
      </c>
      <c r="C198" s="22" t="s">
        <v>2</v>
      </c>
      <c r="D198" s="119" t="s">
        <v>250</v>
      </c>
      <c r="E198" s="111">
        <v>1440000</v>
      </c>
      <c r="F198" s="110">
        <v>32</v>
      </c>
      <c r="I198" s="157"/>
    </row>
    <row r="199" spans="1:9" x14ac:dyDescent="0.25">
      <c r="A199" s="2"/>
      <c r="B199" s="26" t="s">
        <v>52</v>
      </c>
      <c r="C199" s="22" t="s">
        <v>2</v>
      </c>
      <c r="D199" s="119" t="s">
        <v>250</v>
      </c>
      <c r="E199" s="111">
        <v>11250000</v>
      </c>
      <c r="F199" s="110">
        <v>250</v>
      </c>
      <c r="I199" s="157"/>
    </row>
    <row r="200" spans="1:9" x14ac:dyDescent="0.25">
      <c r="A200" s="2"/>
      <c r="B200" s="26" t="s">
        <v>53</v>
      </c>
      <c r="C200" s="22" t="s">
        <v>80</v>
      </c>
      <c r="D200" s="119" t="s">
        <v>250</v>
      </c>
      <c r="E200" s="111">
        <v>11250000</v>
      </c>
      <c r="F200" s="110">
        <v>250</v>
      </c>
      <c r="I200" s="157"/>
    </row>
    <row r="201" spans="1:9" x14ac:dyDescent="0.25">
      <c r="A201" s="2"/>
      <c r="B201" s="28" t="s">
        <v>110</v>
      </c>
      <c r="C201" s="19" t="s">
        <v>80</v>
      </c>
      <c r="D201" s="119" t="s">
        <v>249</v>
      </c>
      <c r="E201" s="111">
        <v>2310000</v>
      </c>
      <c r="F201" s="79">
        <v>42</v>
      </c>
      <c r="I201" s="157"/>
    </row>
    <row r="202" spans="1:9" x14ac:dyDescent="0.25">
      <c r="A202" s="2"/>
      <c r="B202" s="28" t="s">
        <v>153</v>
      </c>
      <c r="C202" s="19" t="s">
        <v>2</v>
      </c>
      <c r="D202" s="119" t="s">
        <v>249</v>
      </c>
      <c r="E202" s="111">
        <v>9625000</v>
      </c>
      <c r="F202" s="103">
        <v>175</v>
      </c>
      <c r="I202" s="157"/>
    </row>
    <row r="203" spans="1:9" x14ac:dyDescent="0.25">
      <c r="A203" s="2"/>
      <c r="B203" s="28" t="s">
        <v>111</v>
      </c>
      <c r="C203" s="19" t="s">
        <v>80</v>
      </c>
      <c r="D203" s="119" t="s">
        <v>247</v>
      </c>
      <c r="E203" s="111">
        <v>6710000</v>
      </c>
      <c r="F203" s="103">
        <v>122</v>
      </c>
      <c r="I203" s="157"/>
    </row>
    <row r="204" spans="1:9" ht="13" thickBot="1" x14ac:dyDescent="0.3">
      <c r="A204" s="2"/>
      <c r="B204" s="40"/>
      <c r="C204" s="51"/>
      <c r="D204" s="121"/>
      <c r="E204" s="74"/>
      <c r="F204" s="74"/>
      <c r="I204" s="157"/>
    </row>
    <row r="205" spans="1:9" ht="13" thickBot="1" x14ac:dyDescent="0.3">
      <c r="A205" s="2"/>
      <c r="B205" s="38" t="s">
        <v>54</v>
      </c>
      <c r="C205" s="39"/>
      <c r="D205" s="140"/>
      <c r="E205" s="85"/>
      <c r="F205" s="85">
        <f>SUM(F206:F206)</f>
        <v>671</v>
      </c>
      <c r="I205" s="157"/>
    </row>
    <row r="206" spans="1:9" x14ac:dyDescent="0.25">
      <c r="A206" s="2"/>
      <c r="B206" s="64" t="s">
        <v>154</v>
      </c>
      <c r="C206" s="49"/>
      <c r="D206" s="132" t="s">
        <v>251</v>
      </c>
      <c r="E206" s="111">
        <v>36905000</v>
      </c>
      <c r="F206" s="109">
        <v>671</v>
      </c>
      <c r="I206" s="157"/>
    </row>
    <row r="207" spans="1:9" ht="13" thickBot="1" x14ac:dyDescent="0.3">
      <c r="A207" s="2"/>
      <c r="B207" s="63"/>
      <c r="C207" s="50"/>
      <c r="D207" s="121"/>
      <c r="E207" s="74"/>
      <c r="F207" s="74"/>
      <c r="I207" s="157"/>
    </row>
    <row r="208" spans="1:9" ht="13" thickBot="1" x14ac:dyDescent="0.3">
      <c r="A208" s="2"/>
      <c r="B208" s="38" t="s">
        <v>55</v>
      </c>
      <c r="C208" s="39"/>
      <c r="D208" s="140"/>
      <c r="E208" s="85"/>
      <c r="F208" s="85">
        <f>SUM(F209:F215)</f>
        <v>1927</v>
      </c>
      <c r="I208" s="157"/>
    </row>
    <row r="209" spans="1:9" x14ac:dyDescent="0.25">
      <c r="A209" s="2"/>
      <c r="B209" s="41" t="s">
        <v>228</v>
      </c>
      <c r="C209" s="49"/>
      <c r="D209" s="132" t="s">
        <v>251</v>
      </c>
      <c r="E209" s="111">
        <v>48290000</v>
      </c>
      <c r="F209" s="109">
        <v>878</v>
      </c>
      <c r="I209" s="157"/>
    </row>
    <row r="210" spans="1:9" x14ac:dyDescent="0.25">
      <c r="A210" s="2"/>
      <c r="B210" s="26" t="s">
        <v>155</v>
      </c>
      <c r="C210" s="18" t="s">
        <v>2</v>
      </c>
      <c r="D210" s="119" t="s">
        <v>256</v>
      </c>
      <c r="E210" s="111">
        <v>6160000</v>
      </c>
      <c r="F210" s="79">
        <v>112</v>
      </c>
      <c r="I210" s="157"/>
    </row>
    <row r="211" spans="1:9" x14ac:dyDescent="0.25">
      <c r="A211" s="2"/>
      <c r="B211" s="26" t="s">
        <v>156</v>
      </c>
      <c r="C211" s="18" t="s">
        <v>2</v>
      </c>
      <c r="D211" s="119" t="s">
        <v>257</v>
      </c>
      <c r="E211" s="111">
        <v>5720000</v>
      </c>
      <c r="F211" s="79">
        <v>104</v>
      </c>
      <c r="I211" s="157"/>
    </row>
    <row r="212" spans="1:9" x14ac:dyDescent="0.25">
      <c r="A212" s="2"/>
      <c r="B212" s="26" t="s">
        <v>157</v>
      </c>
      <c r="C212" s="18" t="s">
        <v>2</v>
      </c>
      <c r="D212" s="132" t="s">
        <v>251</v>
      </c>
      <c r="E212" s="111">
        <v>9625000</v>
      </c>
      <c r="F212" s="79">
        <v>175</v>
      </c>
      <c r="I212" s="157"/>
    </row>
    <row r="213" spans="1:9" x14ac:dyDescent="0.25">
      <c r="A213" s="2"/>
      <c r="B213" s="26" t="s">
        <v>158</v>
      </c>
      <c r="C213" s="18" t="s">
        <v>2</v>
      </c>
      <c r="D213" s="132" t="s">
        <v>251</v>
      </c>
      <c r="E213" s="111">
        <v>8250000</v>
      </c>
      <c r="F213" s="79">
        <v>150</v>
      </c>
      <c r="I213" s="157"/>
    </row>
    <row r="214" spans="1:9" x14ac:dyDescent="0.25">
      <c r="A214" s="2"/>
      <c r="B214" s="26" t="s">
        <v>159</v>
      </c>
      <c r="C214" s="18" t="s">
        <v>2</v>
      </c>
      <c r="D214" s="132" t="s">
        <v>253</v>
      </c>
      <c r="E214" s="111">
        <v>11990000</v>
      </c>
      <c r="F214" s="79">
        <v>218</v>
      </c>
      <c r="I214" s="157"/>
    </row>
    <row r="215" spans="1:9" x14ac:dyDescent="0.25">
      <c r="A215" s="2"/>
      <c r="B215" s="26" t="s">
        <v>160</v>
      </c>
      <c r="C215" s="18" t="s">
        <v>80</v>
      </c>
      <c r="D215" s="119" t="s">
        <v>257</v>
      </c>
      <c r="E215" s="111">
        <v>15950000</v>
      </c>
      <c r="F215" s="79">
        <v>290</v>
      </c>
      <c r="I215" s="157"/>
    </row>
    <row r="216" spans="1:9" ht="13" thickBot="1" x14ac:dyDescent="0.3">
      <c r="A216" s="2"/>
      <c r="B216" s="40"/>
      <c r="C216" s="51"/>
      <c r="D216" s="121"/>
      <c r="E216" s="74"/>
      <c r="F216" s="74"/>
      <c r="I216" s="157"/>
    </row>
    <row r="217" spans="1:9" ht="13" thickBot="1" x14ac:dyDescent="0.3">
      <c r="A217" s="2"/>
      <c r="B217" s="38" t="s">
        <v>56</v>
      </c>
      <c r="C217" s="39"/>
      <c r="D217" s="140"/>
      <c r="E217" s="85"/>
      <c r="F217" s="85">
        <f>SUM(F218:F223)</f>
        <v>2751</v>
      </c>
      <c r="I217" s="157"/>
    </row>
    <row r="218" spans="1:9" x14ac:dyDescent="0.25">
      <c r="A218" s="2"/>
      <c r="B218" s="26" t="s">
        <v>57</v>
      </c>
      <c r="C218" s="22" t="s">
        <v>80</v>
      </c>
      <c r="D218" s="132" t="s">
        <v>250</v>
      </c>
      <c r="E218" s="111">
        <v>9000000</v>
      </c>
      <c r="F218" s="110">
        <v>200</v>
      </c>
      <c r="I218" s="157"/>
    </row>
    <row r="219" spans="1:9" x14ac:dyDescent="0.25">
      <c r="A219" s="2"/>
      <c r="B219" s="26" t="s">
        <v>161</v>
      </c>
      <c r="C219" s="18" t="s">
        <v>80</v>
      </c>
      <c r="D219" s="119" t="s">
        <v>258</v>
      </c>
      <c r="E219" s="111">
        <v>59895000</v>
      </c>
      <c r="F219" s="110">
        <v>1089</v>
      </c>
      <c r="I219" s="157"/>
    </row>
    <row r="220" spans="1:9" x14ac:dyDescent="0.25">
      <c r="A220" s="2"/>
      <c r="B220" s="26" t="s">
        <v>112</v>
      </c>
      <c r="C220" s="18" t="s">
        <v>80</v>
      </c>
      <c r="D220" s="119" t="s">
        <v>247</v>
      </c>
      <c r="E220" s="111">
        <v>8470000</v>
      </c>
      <c r="F220" s="103">
        <v>154</v>
      </c>
      <c r="I220" s="157"/>
    </row>
    <row r="221" spans="1:9" x14ac:dyDescent="0.25">
      <c r="A221" s="2"/>
      <c r="B221" s="26" t="s">
        <v>229</v>
      </c>
      <c r="C221" s="18" t="s">
        <v>80</v>
      </c>
      <c r="D221" s="119" t="s">
        <v>247</v>
      </c>
      <c r="E221" s="111">
        <v>8360000</v>
      </c>
      <c r="F221" s="103">
        <v>152</v>
      </c>
      <c r="I221" s="157"/>
    </row>
    <row r="222" spans="1:9" x14ac:dyDescent="0.25">
      <c r="A222" s="2"/>
      <c r="B222" s="40" t="s">
        <v>128</v>
      </c>
      <c r="C222" s="45" t="s">
        <v>80</v>
      </c>
      <c r="D222" s="120" t="s">
        <v>252</v>
      </c>
      <c r="E222" s="111">
        <v>8250000</v>
      </c>
      <c r="F222" s="104">
        <v>150</v>
      </c>
      <c r="I222" s="157"/>
    </row>
    <row r="223" spans="1:9" x14ac:dyDescent="0.25">
      <c r="A223" s="2"/>
      <c r="B223" s="40" t="s">
        <v>230</v>
      </c>
      <c r="C223" s="45" t="s">
        <v>80</v>
      </c>
      <c r="D223" s="120" t="s">
        <v>259</v>
      </c>
      <c r="E223" s="114">
        <v>55330000</v>
      </c>
      <c r="F223" s="104">
        <v>1006</v>
      </c>
      <c r="I223" s="157"/>
    </row>
    <row r="224" spans="1:9" ht="13" thickBot="1" x14ac:dyDescent="0.3">
      <c r="A224" s="2"/>
      <c r="B224" s="40"/>
      <c r="C224" s="51"/>
      <c r="D224" s="121"/>
      <c r="E224" s="74"/>
      <c r="F224" s="74"/>
      <c r="I224" s="157"/>
    </row>
    <row r="225" spans="1:9" ht="13" thickBot="1" x14ac:dyDescent="0.3">
      <c r="A225" s="2"/>
      <c r="B225" s="38" t="s">
        <v>58</v>
      </c>
      <c r="C225" s="39"/>
      <c r="D225" s="140"/>
      <c r="E225" s="85"/>
      <c r="F225" s="85">
        <f>SUM(F226:F231)</f>
        <v>1443</v>
      </c>
      <c r="I225" s="157"/>
    </row>
    <row r="226" spans="1:9" x14ac:dyDescent="0.25">
      <c r="A226" s="2"/>
      <c r="B226" s="67" t="s">
        <v>59</v>
      </c>
      <c r="C226" s="37" t="s">
        <v>80</v>
      </c>
      <c r="D226" s="131" t="s">
        <v>250</v>
      </c>
      <c r="E226" s="111">
        <v>5805000</v>
      </c>
      <c r="F226" s="109">
        <v>129</v>
      </c>
      <c r="I226" s="157"/>
    </row>
    <row r="227" spans="1:9" x14ac:dyDescent="0.25">
      <c r="A227" s="2"/>
      <c r="B227" s="33" t="s">
        <v>60</v>
      </c>
      <c r="C227" s="17" t="s">
        <v>80</v>
      </c>
      <c r="D227" s="131" t="s">
        <v>250</v>
      </c>
      <c r="E227" s="111">
        <v>2160000</v>
      </c>
      <c r="F227" s="110">
        <v>48</v>
      </c>
      <c r="I227" s="157"/>
    </row>
    <row r="228" spans="1:9" x14ac:dyDescent="0.25">
      <c r="A228" s="2"/>
      <c r="B228" s="33" t="s">
        <v>61</v>
      </c>
      <c r="C228" s="17" t="s">
        <v>80</v>
      </c>
      <c r="D228" s="132" t="s">
        <v>246</v>
      </c>
      <c r="E228" s="111">
        <v>7245000</v>
      </c>
      <c r="F228" s="110">
        <v>161</v>
      </c>
      <c r="I228" s="157"/>
    </row>
    <row r="229" spans="1:9" x14ac:dyDescent="0.25">
      <c r="A229" s="2"/>
      <c r="B229" s="33" t="s">
        <v>62</v>
      </c>
      <c r="C229" s="17" t="s">
        <v>80</v>
      </c>
      <c r="D229" s="132" t="s">
        <v>246</v>
      </c>
      <c r="E229" s="111">
        <v>1035000</v>
      </c>
      <c r="F229" s="110">
        <v>23</v>
      </c>
      <c r="I229" s="157"/>
    </row>
    <row r="230" spans="1:9" x14ac:dyDescent="0.25">
      <c r="A230" s="2"/>
      <c r="B230" s="28" t="s">
        <v>162</v>
      </c>
      <c r="C230" s="19" t="s">
        <v>2</v>
      </c>
      <c r="D230" s="119" t="s">
        <v>260</v>
      </c>
      <c r="E230" s="111">
        <v>53240000</v>
      </c>
      <c r="F230" s="79">
        <v>968</v>
      </c>
      <c r="I230" s="157"/>
    </row>
    <row r="231" spans="1:9" x14ac:dyDescent="0.25">
      <c r="A231" s="2"/>
      <c r="B231" s="28" t="s">
        <v>113</v>
      </c>
      <c r="C231" s="19" t="s">
        <v>80</v>
      </c>
      <c r="D231" s="119" t="s">
        <v>251</v>
      </c>
      <c r="E231" s="111">
        <v>6270000</v>
      </c>
      <c r="F231" s="79">
        <v>114</v>
      </c>
      <c r="I231" s="157"/>
    </row>
    <row r="232" spans="1:9" x14ac:dyDescent="0.25">
      <c r="A232" s="2"/>
      <c r="B232" s="28" t="s">
        <v>0</v>
      </c>
      <c r="C232" s="17"/>
      <c r="D232" s="147"/>
      <c r="E232" s="76"/>
      <c r="F232" s="76"/>
      <c r="I232" s="157"/>
    </row>
    <row r="233" spans="1:9" x14ac:dyDescent="0.25">
      <c r="A233" s="2"/>
      <c r="B233" s="25" t="s">
        <v>20</v>
      </c>
      <c r="C233" s="22"/>
      <c r="D233" s="144"/>
      <c r="E233" s="116"/>
      <c r="F233" s="116">
        <f>F175+F186+F194+F205+F208+F217+F225</f>
        <v>15458</v>
      </c>
      <c r="I233" s="157"/>
    </row>
    <row r="234" spans="1:9" x14ac:dyDescent="0.25">
      <c r="A234" s="2"/>
      <c r="B234" s="32"/>
      <c r="C234" s="52"/>
      <c r="D234" s="145"/>
      <c r="E234" s="89"/>
      <c r="F234" s="89"/>
      <c r="I234" s="157"/>
    </row>
    <row r="235" spans="1:9" ht="13" thickBot="1" x14ac:dyDescent="0.3">
      <c r="A235" s="2"/>
      <c r="B235" s="42" t="s">
        <v>63</v>
      </c>
      <c r="C235" s="48"/>
      <c r="D235" s="129"/>
      <c r="E235" s="78"/>
      <c r="F235" s="78"/>
      <c r="I235" s="157"/>
    </row>
    <row r="236" spans="1:9" ht="13" thickBot="1" x14ac:dyDescent="0.3">
      <c r="A236" s="2"/>
      <c r="B236" s="38" t="s">
        <v>64</v>
      </c>
      <c r="C236" s="39"/>
      <c r="D236" s="140"/>
      <c r="E236" s="85"/>
      <c r="F236" s="85">
        <f>SUM(F237:F241)</f>
        <v>777</v>
      </c>
      <c r="I236" s="157"/>
    </row>
    <row r="237" spans="1:9" x14ac:dyDescent="0.25">
      <c r="A237" s="2"/>
      <c r="B237" s="41" t="s">
        <v>65</v>
      </c>
      <c r="C237" s="49"/>
      <c r="D237" s="135" t="s">
        <v>244</v>
      </c>
      <c r="E237" s="111">
        <v>14760000</v>
      </c>
      <c r="F237" s="107">
        <v>328</v>
      </c>
      <c r="I237" s="157"/>
    </row>
    <row r="238" spans="1:9" x14ac:dyDescent="0.25">
      <c r="A238" s="2"/>
      <c r="B238" s="28" t="s">
        <v>66</v>
      </c>
      <c r="C238" s="19" t="s">
        <v>80</v>
      </c>
      <c r="D238" s="119" t="s">
        <v>249</v>
      </c>
      <c r="E238" s="111">
        <v>6380000</v>
      </c>
      <c r="F238" s="103">
        <v>116</v>
      </c>
      <c r="I238" s="157"/>
    </row>
    <row r="239" spans="1:9" x14ac:dyDescent="0.25">
      <c r="A239" s="2"/>
      <c r="B239" s="34" t="s">
        <v>231</v>
      </c>
      <c r="C239" s="23" t="s">
        <v>2</v>
      </c>
      <c r="D239" s="119" t="s">
        <v>249</v>
      </c>
      <c r="E239" s="111">
        <v>4895000</v>
      </c>
      <c r="F239" s="103">
        <v>89</v>
      </c>
      <c r="I239" s="157"/>
    </row>
    <row r="240" spans="1:9" x14ac:dyDescent="0.25">
      <c r="A240" s="2"/>
      <c r="B240" s="34" t="s">
        <v>114</v>
      </c>
      <c r="C240" s="23" t="s">
        <v>80</v>
      </c>
      <c r="D240" s="119" t="s">
        <v>247</v>
      </c>
      <c r="E240" s="111">
        <v>5885000</v>
      </c>
      <c r="F240" s="103">
        <v>107</v>
      </c>
      <c r="I240" s="157"/>
    </row>
    <row r="241" spans="1:9" x14ac:dyDescent="0.25">
      <c r="A241" s="2"/>
      <c r="B241" s="34" t="s">
        <v>232</v>
      </c>
      <c r="C241" s="23" t="s">
        <v>2</v>
      </c>
      <c r="D241" s="132" t="s">
        <v>251</v>
      </c>
      <c r="E241" s="114">
        <v>8491885</v>
      </c>
      <c r="F241" s="110">
        <v>137</v>
      </c>
      <c r="I241" s="157"/>
    </row>
    <row r="242" spans="1:9" ht="13" thickBot="1" x14ac:dyDescent="0.3">
      <c r="A242" s="2"/>
      <c r="B242" s="63"/>
      <c r="C242" s="51"/>
      <c r="D242" s="121"/>
      <c r="E242" s="74"/>
      <c r="F242" s="74"/>
      <c r="I242" s="157"/>
    </row>
    <row r="243" spans="1:9" ht="13" thickBot="1" x14ac:dyDescent="0.3">
      <c r="A243" s="2"/>
      <c r="B243" s="38" t="s">
        <v>67</v>
      </c>
      <c r="C243" s="39"/>
      <c r="D243" s="140"/>
      <c r="E243" s="85"/>
      <c r="F243" s="85">
        <f>SUM(F244:F247)</f>
        <v>2065</v>
      </c>
      <c r="I243" s="157"/>
    </row>
    <row r="244" spans="1:9" x14ac:dyDescent="0.25">
      <c r="A244" s="2"/>
      <c r="B244" s="41" t="s">
        <v>163</v>
      </c>
      <c r="C244" s="49" t="s">
        <v>2</v>
      </c>
      <c r="D244" s="119" t="s">
        <v>261</v>
      </c>
      <c r="E244" s="114">
        <v>30060000</v>
      </c>
      <c r="F244" s="109">
        <v>668</v>
      </c>
      <c r="I244" s="157"/>
    </row>
    <row r="245" spans="1:9" x14ac:dyDescent="0.25">
      <c r="A245" s="2"/>
      <c r="B245" s="41" t="s">
        <v>185</v>
      </c>
      <c r="C245" s="49" t="s">
        <v>80</v>
      </c>
      <c r="D245" s="131" t="s">
        <v>245</v>
      </c>
      <c r="E245" s="111">
        <v>17730000</v>
      </c>
      <c r="F245" s="109">
        <v>394</v>
      </c>
      <c r="I245" s="157"/>
    </row>
    <row r="246" spans="1:9" x14ac:dyDescent="0.25">
      <c r="A246" s="2"/>
      <c r="B246" s="26" t="s">
        <v>68</v>
      </c>
      <c r="C246" s="22" t="s">
        <v>80</v>
      </c>
      <c r="D246" s="132" t="s">
        <v>262</v>
      </c>
      <c r="E246" s="111">
        <v>18315000</v>
      </c>
      <c r="F246" s="110">
        <v>407</v>
      </c>
      <c r="I246" s="157"/>
    </row>
    <row r="247" spans="1:9" x14ac:dyDescent="0.25">
      <c r="A247" s="2"/>
      <c r="B247" s="35" t="s">
        <v>115</v>
      </c>
      <c r="C247" s="24" t="s">
        <v>80</v>
      </c>
      <c r="D247" s="148" t="s">
        <v>257</v>
      </c>
      <c r="E247" s="111">
        <v>32780000</v>
      </c>
      <c r="F247" s="105">
        <v>596</v>
      </c>
      <c r="I247" s="157"/>
    </row>
    <row r="248" spans="1:9" ht="13" thickBot="1" x14ac:dyDescent="0.3">
      <c r="A248" s="2"/>
      <c r="B248" s="63"/>
      <c r="C248" s="51"/>
      <c r="D248" s="137"/>
      <c r="E248" s="82"/>
      <c r="F248" s="82"/>
      <c r="I248" s="157"/>
    </row>
    <row r="249" spans="1:9" ht="13" thickBot="1" x14ac:dyDescent="0.3">
      <c r="A249" s="2"/>
      <c r="B249" s="38" t="s">
        <v>69</v>
      </c>
      <c r="C249" s="39"/>
      <c r="D249" s="140"/>
      <c r="E249" s="85"/>
      <c r="F249" s="85">
        <f>SUM(F250:F261)</f>
        <v>2481</v>
      </c>
      <c r="I249" s="157"/>
    </row>
    <row r="250" spans="1:9" x14ac:dyDescent="0.25">
      <c r="A250" s="2"/>
      <c r="B250" s="41" t="s">
        <v>70</v>
      </c>
      <c r="C250" s="49" t="s">
        <v>2</v>
      </c>
      <c r="D250" s="135" t="s">
        <v>244</v>
      </c>
      <c r="E250" s="114">
        <v>7046386</v>
      </c>
      <c r="F250" s="107">
        <v>150</v>
      </c>
      <c r="I250" s="157"/>
    </row>
    <row r="251" spans="1:9" x14ac:dyDescent="0.25">
      <c r="A251" s="2"/>
      <c r="B251" s="26" t="s">
        <v>71</v>
      </c>
      <c r="C251" s="22" t="s">
        <v>2</v>
      </c>
      <c r="D251" s="135" t="s">
        <v>263</v>
      </c>
      <c r="E251" s="114">
        <v>4979446</v>
      </c>
      <c r="F251" s="103">
        <v>106</v>
      </c>
      <c r="I251" s="157"/>
    </row>
    <row r="252" spans="1:9" x14ac:dyDescent="0.25">
      <c r="A252" s="2"/>
      <c r="B252" s="26" t="s">
        <v>186</v>
      </c>
      <c r="C252" s="22" t="s">
        <v>2</v>
      </c>
      <c r="D252" s="119" t="s">
        <v>245</v>
      </c>
      <c r="E252" s="114">
        <v>6727343</v>
      </c>
      <c r="F252" s="103">
        <v>155</v>
      </c>
      <c r="I252" s="157"/>
    </row>
    <row r="253" spans="1:9" x14ac:dyDescent="0.25">
      <c r="A253" s="2"/>
      <c r="B253" s="27" t="s">
        <v>264</v>
      </c>
      <c r="C253" s="22" t="s">
        <v>2</v>
      </c>
      <c r="D253" s="132" t="s">
        <v>262</v>
      </c>
      <c r="E253" s="114">
        <v>12555000</v>
      </c>
      <c r="F253" s="103">
        <v>279</v>
      </c>
      <c r="I253" s="157"/>
    </row>
    <row r="254" spans="1:9" x14ac:dyDescent="0.25">
      <c r="A254" s="2"/>
      <c r="B254" s="26" t="s">
        <v>72</v>
      </c>
      <c r="C254" s="22" t="s">
        <v>80</v>
      </c>
      <c r="D254" s="132" t="s">
        <v>250</v>
      </c>
      <c r="E254" s="114">
        <v>3330000</v>
      </c>
      <c r="F254" s="103">
        <v>74</v>
      </c>
      <c r="I254" s="157"/>
    </row>
    <row r="255" spans="1:9" x14ac:dyDescent="0.25">
      <c r="A255" s="2"/>
      <c r="B255" s="27" t="s">
        <v>265</v>
      </c>
      <c r="C255" s="22" t="s">
        <v>2</v>
      </c>
      <c r="D255" s="132" t="s">
        <v>246</v>
      </c>
      <c r="E255" s="114">
        <v>6133726</v>
      </c>
      <c r="F255" s="103">
        <v>126</v>
      </c>
      <c r="I255" s="157"/>
    </row>
    <row r="256" spans="1:9" x14ac:dyDescent="0.25">
      <c r="A256" s="2"/>
      <c r="B256" s="27" t="s">
        <v>266</v>
      </c>
      <c r="C256" s="22" t="s">
        <v>80</v>
      </c>
      <c r="D256" s="132" t="s">
        <v>246</v>
      </c>
      <c r="E256" s="114">
        <v>6909966</v>
      </c>
      <c r="F256" s="103">
        <v>154</v>
      </c>
      <c r="I256" s="157"/>
    </row>
    <row r="257" spans="1:9" x14ac:dyDescent="0.25">
      <c r="A257" s="2"/>
      <c r="B257" s="26" t="s">
        <v>116</v>
      </c>
      <c r="C257" s="18" t="s">
        <v>80</v>
      </c>
      <c r="D257" s="119" t="s">
        <v>251</v>
      </c>
      <c r="E257" s="114">
        <v>16838976</v>
      </c>
      <c r="F257" s="79">
        <v>268</v>
      </c>
      <c r="I257" s="157"/>
    </row>
    <row r="258" spans="1:9" x14ac:dyDescent="0.25">
      <c r="A258" s="2"/>
      <c r="B258" s="26" t="s">
        <v>117</v>
      </c>
      <c r="C258" s="18" t="s">
        <v>80</v>
      </c>
      <c r="D258" s="148" t="s">
        <v>257</v>
      </c>
      <c r="E258" s="114">
        <v>23204992</v>
      </c>
      <c r="F258" s="79">
        <v>399</v>
      </c>
      <c r="I258" s="157"/>
    </row>
    <row r="259" spans="1:9" x14ac:dyDescent="0.25">
      <c r="A259" s="2"/>
      <c r="B259" s="26" t="s">
        <v>118</v>
      </c>
      <c r="C259" s="18" t="s">
        <v>80</v>
      </c>
      <c r="D259" s="119" t="s">
        <v>247</v>
      </c>
      <c r="E259" s="114">
        <v>15565000</v>
      </c>
      <c r="F259" s="79">
        <v>283</v>
      </c>
      <c r="I259" s="157"/>
    </row>
    <row r="260" spans="1:9" x14ac:dyDescent="0.25">
      <c r="A260" s="2"/>
      <c r="B260" s="40" t="s">
        <v>233</v>
      </c>
      <c r="C260" s="51" t="s">
        <v>80</v>
      </c>
      <c r="D260" s="120" t="s">
        <v>252</v>
      </c>
      <c r="E260" s="114">
        <v>19620914</v>
      </c>
      <c r="F260" s="104">
        <v>332</v>
      </c>
      <c r="I260" s="157"/>
    </row>
    <row r="261" spans="1:9" x14ac:dyDescent="0.25">
      <c r="A261" s="2"/>
      <c r="B261" s="26" t="s">
        <v>73</v>
      </c>
      <c r="C261" s="22" t="s">
        <v>2</v>
      </c>
      <c r="D261" s="119" t="s">
        <v>246</v>
      </c>
      <c r="E261" s="114">
        <v>7740578</v>
      </c>
      <c r="F261" s="103">
        <v>155</v>
      </c>
      <c r="I261" s="157"/>
    </row>
    <row r="262" spans="1:9" ht="13" thickBot="1" x14ac:dyDescent="0.3">
      <c r="A262" s="2"/>
      <c r="B262" s="40"/>
      <c r="C262" s="51"/>
      <c r="D262" s="149"/>
      <c r="E262" s="90"/>
      <c r="F262" s="90"/>
      <c r="I262" s="157"/>
    </row>
    <row r="263" spans="1:9" ht="13" thickBot="1" x14ac:dyDescent="0.3">
      <c r="A263" s="2"/>
      <c r="B263" s="44" t="s">
        <v>74</v>
      </c>
      <c r="C263" s="39"/>
      <c r="D263" s="140"/>
      <c r="E263" s="85"/>
      <c r="F263" s="85">
        <f>SUM(F264:F269)</f>
        <v>1911</v>
      </c>
      <c r="I263" s="157"/>
    </row>
    <row r="264" spans="1:9" x14ac:dyDescent="0.25">
      <c r="A264" s="2"/>
      <c r="B264" s="34" t="s">
        <v>75</v>
      </c>
      <c r="C264" s="23" t="s">
        <v>80</v>
      </c>
      <c r="D264" s="148" t="s">
        <v>267</v>
      </c>
      <c r="E264" s="111">
        <v>24795000</v>
      </c>
      <c r="F264" s="105">
        <v>551</v>
      </c>
      <c r="I264" s="157"/>
    </row>
    <row r="265" spans="1:9" x14ac:dyDescent="0.25">
      <c r="A265" s="2"/>
      <c r="B265" s="34" t="s">
        <v>119</v>
      </c>
      <c r="C265" s="23" t="s">
        <v>80</v>
      </c>
      <c r="D265" s="148" t="s">
        <v>249</v>
      </c>
      <c r="E265" s="111">
        <v>30965000</v>
      </c>
      <c r="F265" s="105">
        <v>563</v>
      </c>
      <c r="I265" s="157"/>
    </row>
    <row r="266" spans="1:9" x14ac:dyDescent="0.25">
      <c r="A266" s="2"/>
      <c r="B266" s="34" t="s">
        <v>120</v>
      </c>
      <c r="C266" s="23" t="s">
        <v>80</v>
      </c>
      <c r="D266" s="148" t="s">
        <v>247</v>
      </c>
      <c r="E266" s="111">
        <v>11110000</v>
      </c>
      <c r="F266" s="105">
        <v>202</v>
      </c>
      <c r="I266" s="157"/>
    </row>
    <row r="267" spans="1:9" x14ac:dyDescent="0.25">
      <c r="A267" s="2"/>
      <c r="B267" s="34" t="s">
        <v>121</v>
      </c>
      <c r="C267" s="23" t="s">
        <v>80</v>
      </c>
      <c r="D267" s="148" t="s">
        <v>253</v>
      </c>
      <c r="E267" s="111">
        <v>3410000</v>
      </c>
      <c r="F267" s="105">
        <v>62</v>
      </c>
      <c r="I267" s="157"/>
    </row>
    <row r="268" spans="1:9" x14ac:dyDescent="0.25">
      <c r="A268" s="2"/>
      <c r="B268" s="34" t="s">
        <v>234</v>
      </c>
      <c r="C268" s="23"/>
      <c r="D268" s="148" t="s">
        <v>272</v>
      </c>
      <c r="E268" s="114">
        <v>10080000</v>
      </c>
      <c r="F268" s="105">
        <v>224</v>
      </c>
      <c r="G268" s="115"/>
      <c r="I268" s="157"/>
    </row>
    <row r="269" spans="1:9" x14ac:dyDescent="0.25">
      <c r="A269" s="2"/>
      <c r="B269" s="34" t="s">
        <v>122</v>
      </c>
      <c r="C269" s="23" t="s">
        <v>80</v>
      </c>
      <c r="D269" s="148" t="s">
        <v>257</v>
      </c>
      <c r="E269" s="114">
        <v>14581812</v>
      </c>
      <c r="F269" s="105">
        <v>309</v>
      </c>
      <c r="I269" s="157"/>
    </row>
    <row r="270" spans="1:9" ht="13" thickBot="1" x14ac:dyDescent="0.3">
      <c r="A270" s="2"/>
      <c r="B270" s="40"/>
      <c r="C270" s="51"/>
      <c r="D270" s="149"/>
      <c r="E270" s="90"/>
      <c r="F270" s="90"/>
      <c r="I270" s="157"/>
    </row>
    <row r="271" spans="1:9" ht="13" thickBot="1" x14ac:dyDescent="0.3">
      <c r="A271" s="2"/>
      <c r="B271" s="44" t="s">
        <v>76</v>
      </c>
      <c r="C271" s="39"/>
      <c r="D271" s="140"/>
      <c r="E271" s="85"/>
      <c r="F271" s="85">
        <f>SUM(F272:F278)</f>
        <v>2109</v>
      </c>
      <c r="I271" s="157"/>
    </row>
    <row r="272" spans="1:9" x14ac:dyDescent="0.25">
      <c r="A272" s="2"/>
      <c r="B272" s="41" t="s">
        <v>77</v>
      </c>
      <c r="C272" s="49" t="s">
        <v>80</v>
      </c>
      <c r="D272" s="148" t="s">
        <v>244</v>
      </c>
      <c r="E272" s="111">
        <v>17145000</v>
      </c>
      <c r="F272" s="113">
        <v>381</v>
      </c>
      <c r="I272" s="157"/>
    </row>
    <row r="273" spans="1:9" x14ac:dyDescent="0.25">
      <c r="A273" s="2"/>
      <c r="B273" s="26" t="s">
        <v>164</v>
      </c>
      <c r="C273" s="22" t="s">
        <v>80</v>
      </c>
      <c r="D273" s="148" t="s">
        <v>248</v>
      </c>
      <c r="E273" s="111">
        <v>19935000</v>
      </c>
      <c r="F273" s="105">
        <v>443</v>
      </c>
      <c r="I273" s="157"/>
    </row>
    <row r="274" spans="1:9" x14ac:dyDescent="0.25">
      <c r="A274" s="2"/>
      <c r="B274" s="34" t="s">
        <v>165</v>
      </c>
      <c r="C274" s="23" t="s">
        <v>80</v>
      </c>
      <c r="D274" s="148" t="s">
        <v>247</v>
      </c>
      <c r="E274" s="114">
        <v>36101104</v>
      </c>
      <c r="F274" s="79">
        <v>604</v>
      </c>
      <c r="I274" s="157"/>
    </row>
    <row r="275" spans="1:9" x14ac:dyDescent="0.25">
      <c r="A275" s="2"/>
      <c r="B275" s="34" t="s">
        <v>123</v>
      </c>
      <c r="C275" s="23" t="s">
        <v>80</v>
      </c>
      <c r="D275" s="148" t="s">
        <v>251</v>
      </c>
      <c r="E275" s="114">
        <v>7773670</v>
      </c>
      <c r="F275" s="79">
        <v>130</v>
      </c>
      <c r="I275" s="157"/>
    </row>
    <row r="276" spans="1:9" x14ac:dyDescent="0.25">
      <c r="A276" s="2"/>
      <c r="B276" s="34" t="s">
        <v>124</v>
      </c>
      <c r="C276" s="23" t="s">
        <v>80</v>
      </c>
      <c r="D276" s="119" t="s">
        <v>253</v>
      </c>
      <c r="E276" s="114">
        <v>13860000</v>
      </c>
      <c r="F276" s="79">
        <v>252</v>
      </c>
      <c r="I276" s="157"/>
    </row>
    <row r="277" spans="1:9" x14ac:dyDescent="0.25">
      <c r="A277" s="2"/>
      <c r="B277" s="34" t="s">
        <v>129</v>
      </c>
      <c r="C277" s="23" t="s">
        <v>2</v>
      </c>
      <c r="D277" s="119" t="s">
        <v>252</v>
      </c>
      <c r="E277" s="114">
        <v>10716472</v>
      </c>
      <c r="F277" s="79">
        <v>165</v>
      </c>
      <c r="I277" s="157"/>
    </row>
    <row r="278" spans="1:9" x14ac:dyDescent="0.25">
      <c r="A278" s="2"/>
      <c r="B278" s="34" t="s">
        <v>130</v>
      </c>
      <c r="C278" s="23" t="s">
        <v>80</v>
      </c>
      <c r="D278" s="119" t="s">
        <v>252</v>
      </c>
      <c r="E278" s="114">
        <v>10607292</v>
      </c>
      <c r="F278" s="79">
        <v>134</v>
      </c>
      <c r="I278" s="157"/>
    </row>
    <row r="279" spans="1:9" x14ac:dyDescent="0.25">
      <c r="A279" s="2"/>
      <c r="B279" s="26"/>
      <c r="C279" s="17"/>
      <c r="D279" s="126"/>
      <c r="E279" s="73"/>
      <c r="F279" s="73"/>
      <c r="I279" s="157"/>
    </row>
    <row r="280" spans="1:9" x14ac:dyDescent="0.25">
      <c r="A280" s="2"/>
      <c r="B280" s="25" t="s">
        <v>20</v>
      </c>
      <c r="C280" s="22"/>
      <c r="D280" s="144"/>
      <c r="E280" s="116"/>
      <c r="F280" s="116">
        <f>F236+F243+F249+F263+F271</f>
        <v>9343</v>
      </c>
    </row>
    <row r="281" spans="1:9" hidden="1" x14ac:dyDescent="0.25">
      <c r="A281" s="2"/>
      <c r="B281" s="32"/>
      <c r="C281" s="52"/>
      <c r="D281" s="145"/>
      <c r="E281" s="89"/>
      <c r="F281" s="89"/>
    </row>
    <row r="282" spans="1:9" hidden="1" x14ac:dyDescent="0.25">
      <c r="A282" s="2"/>
      <c r="B282" s="28"/>
      <c r="C282" s="17"/>
      <c r="D282" s="126"/>
      <c r="E282" s="73"/>
      <c r="F282" s="73"/>
    </row>
    <row r="283" spans="1:9" ht="14" hidden="1" x14ac:dyDescent="0.3">
      <c r="A283" s="2"/>
      <c r="B283" s="36"/>
      <c r="C283" s="53"/>
      <c r="D283" s="150"/>
      <c r="E283" s="81"/>
      <c r="F283" s="81"/>
    </row>
    <row r="284" spans="1:9" ht="14" hidden="1" x14ac:dyDescent="0.3">
      <c r="A284" s="2"/>
      <c r="B284" s="36"/>
      <c r="C284" s="53"/>
      <c r="D284" s="150"/>
      <c r="E284" s="81"/>
      <c r="F284" s="81"/>
    </row>
    <row r="285" spans="1:9" ht="14" hidden="1" x14ac:dyDescent="0.3">
      <c r="A285" s="2"/>
      <c r="B285" s="36"/>
      <c r="C285" s="53"/>
      <c r="D285" s="150"/>
      <c r="E285" s="81"/>
      <c r="F285" s="81"/>
    </row>
    <row r="286" spans="1:9" ht="14" hidden="1" x14ac:dyDescent="0.3">
      <c r="A286" s="2"/>
      <c r="B286" s="36"/>
      <c r="C286" s="53"/>
      <c r="D286" s="150"/>
      <c r="E286" s="81"/>
      <c r="F286" s="81"/>
    </row>
    <row r="287" spans="1:9" ht="11.25" customHeight="1" x14ac:dyDescent="0.25">
      <c r="A287" s="2"/>
      <c r="B287" s="13"/>
      <c r="C287" s="55"/>
      <c r="D287" s="151"/>
      <c r="E287" s="91"/>
      <c r="F287" s="91"/>
    </row>
    <row r="288" spans="1:9" hidden="1" x14ac:dyDescent="0.25">
      <c r="A288" s="2"/>
      <c r="B288" s="14"/>
      <c r="C288" s="56"/>
      <c r="D288" s="152"/>
      <c r="E288" s="92"/>
      <c r="F288" s="92"/>
    </row>
    <row r="289" spans="1:6" ht="14" x14ac:dyDescent="0.3">
      <c r="A289" s="2"/>
      <c r="B289" s="9" t="s">
        <v>78</v>
      </c>
      <c r="C289" s="108"/>
      <c r="D289" s="153"/>
      <c r="E289" s="117"/>
      <c r="F289" s="117">
        <f>SUM(F285+F283+F233+F172+F150+F280+F102+F44+F286)</f>
        <v>79621</v>
      </c>
    </row>
    <row r="290" spans="1:6" ht="2.25" customHeight="1" thickBot="1" x14ac:dyDescent="0.3">
      <c r="A290" s="2"/>
      <c r="B290" s="10"/>
      <c r="C290" s="57"/>
      <c r="D290" s="154"/>
      <c r="E290" s="93"/>
      <c r="F290" s="93"/>
    </row>
    <row r="291" spans="1:6" ht="13" thickBot="1" x14ac:dyDescent="0.3">
      <c r="A291" s="2"/>
      <c r="B291" s="15"/>
      <c r="C291" s="58"/>
      <c r="D291" s="155"/>
      <c r="E291" s="16"/>
      <c r="F291" s="16"/>
    </row>
    <row r="292" spans="1:6" x14ac:dyDescent="0.25">
      <c r="C292" s="8"/>
    </row>
    <row r="293" spans="1:6" x14ac:dyDescent="0.25">
      <c r="C293" s="8"/>
    </row>
    <row r="294" spans="1:6" x14ac:dyDescent="0.25">
      <c r="C294" s="8"/>
    </row>
    <row r="295" spans="1:6" x14ac:dyDescent="0.25">
      <c r="C295" s="8"/>
    </row>
    <row r="296" spans="1:6" x14ac:dyDescent="0.25">
      <c r="C296" s="8"/>
    </row>
    <row r="297" spans="1:6" x14ac:dyDescent="0.25">
      <c r="C297" s="8"/>
    </row>
    <row r="298" spans="1:6" x14ac:dyDescent="0.25">
      <c r="C298" s="8"/>
    </row>
    <row r="299" spans="1:6" x14ac:dyDescent="0.25">
      <c r="C299" s="8"/>
    </row>
    <row r="300" spans="1:6" x14ac:dyDescent="0.25">
      <c r="C300" s="8"/>
    </row>
    <row r="301" spans="1:6" x14ac:dyDescent="0.25">
      <c r="C301" s="8"/>
    </row>
  </sheetData>
  <autoFilter ref="B174:G280"/>
  <mergeCells count="4">
    <mergeCell ref="C2:C4"/>
    <mergeCell ref="F2:F4"/>
    <mergeCell ref="D2:D4"/>
    <mergeCell ref="E2:E4"/>
  </mergeCells>
  <pageMargins left="0.15748031496062992" right="0.15748031496062992" top="0.51181102362204722" bottom="0.47244094488188981" header="0.31496062992125984" footer="0.31496062992125984"/>
  <pageSetup paperSize="9" scale="55" fitToHeight="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2010-2021</vt:lpstr>
      <vt:lpstr>'2010-2021'!Print_Titles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Shirnel van Breda</dc:creator>
  <cp:lastModifiedBy>Jasmin Glass</cp:lastModifiedBy>
  <cp:lastPrinted>2021-07-30T08:37:30Z</cp:lastPrinted>
  <dcterms:created xsi:type="dcterms:W3CDTF">2020-11-10T10:01:26Z</dcterms:created>
  <dcterms:modified xsi:type="dcterms:W3CDTF">2021-11-10T09:03:28Z</dcterms:modified>
</cp:coreProperties>
</file>